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3740" windowHeight="8088" activeTab="3"/>
  </bookViews>
  <sheets>
    <sheet name="Annual 2017" sheetId="1" r:id="rId1"/>
    <sheet name="Annual 2018" sheetId="2" r:id="rId2"/>
    <sheet name="Annual 2019" sheetId="3" r:id="rId3"/>
    <sheet name="Annual 2020" sheetId="4" r:id="rId4"/>
  </sheets>
  <definedNames/>
  <calcPr fullCalcOnLoad="1"/>
</workbook>
</file>

<file path=xl/sharedStrings.xml><?xml version="1.0" encoding="utf-8"?>
<sst xmlns="http://schemas.openxmlformats.org/spreadsheetml/2006/main" count="140" uniqueCount="44">
  <si>
    <t>Import</t>
  </si>
  <si>
    <t>Domestic Export</t>
  </si>
  <si>
    <t>Re Export</t>
  </si>
  <si>
    <t>Year</t>
  </si>
  <si>
    <t>2017</t>
  </si>
  <si>
    <t>2018</t>
  </si>
  <si>
    <t>2019</t>
  </si>
  <si>
    <t>2020</t>
  </si>
  <si>
    <t>HSGROEP \ FLOW</t>
  </si>
  <si>
    <t>01:Live animals and animal products</t>
  </si>
  <si>
    <t>02:Vegetable products</t>
  </si>
  <si>
    <t>03:Animal or vegetable fats and oils + their products, edible fats, waxes</t>
  </si>
  <si>
    <t>04:Foodstuffs, beverages, spirits, tobacco and tobacco substitutes</t>
  </si>
  <si>
    <t>05:Mineral products</t>
  </si>
  <si>
    <t>06:Products of chemical or allied industries</t>
  </si>
  <si>
    <t>07:Plastics, rubber and articles thereof</t>
  </si>
  <si>
    <t>08:Hides and skins, leather, art. thereof, travel goods, art. of animal gut</t>
  </si>
  <si>
    <t>09:Wood,charcoal,cork,and art. thereof,plaiting materials,basket-&amp; wickerware</t>
  </si>
  <si>
    <t>10:Pulp, paper, paperboard and art. thereof</t>
  </si>
  <si>
    <t>11:Textiles and textile articles</t>
  </si>
  <si>
    <t>12:Footwear,headgear etc..,feathers, artificial flowers,art. of human hair</t>
  </si>
  <si>
    <t>13:Stoneware,plaster,cement,ceramic products, glass and glassware</t>
  </si>
  <si>
    <t>14:Pearls, precious &amp; semi- stones, precious metals, imitation jewellery,coins</t>
  </si>
  <si>
    <t>15:Base metals and articles of base metal</t>
  </si>
  <si>
    <t>16:Machinery and appliances, electr. equipm. sound and video equipm.</t>
  </si>
  <si>
    <t>17:Vehicles, aircraft, vessels and associated equipment</t>
  </si>
  <si>
    <t>18:Optical,photographic,measuring and precision equipment,musical instruments</t>
  </si>
  <si>
    <t>19:Arms and ammunition</t>
  </si>
  <si>
    <t>20:Miscellaneous manufactured articles</t>
  </si>
  <si>
    <t>21:Art objects</t>
  </si>
  <si>
    <t>22:Not Elsewhere Classified</t>
  </si>
  <si>
    <t>*** sum of groep 18,19 and 20</t>
  </si>
  <si>
    <t>Import,export,re-export, totale export en handelsbalans per HS groep, 2018</t>
  </si>
  <si>
    <t>Totaal/ Total</t>
  </si>
  <si>
    <t xml:space="preserve">Totale / Total exporten </t>
  </si>
  <si>
    <t>Handelsbalans / Trade Balance</t>
  </si>
  <si>
    <t>***</t>
  </si>
  <si>
    <t>Import,export,re-export, totale export en handelsbalans per HS groep, 2017</t>
  </si>
  <si>
    <t>Import, Domestic Export , Re- Export , Total Export and Trade balance  by  HS groep, 2017</t>
  </si>
  <si>
    <t>Import, Domestic Export , Re- Export , Total Export and Trade balance  by  HS groep, 2018</t>
  </si>
  <si>
    <t>Import,export,re-export, totale export en handelsbalans per HS groep, 2019</t>
  </si>
  <si>
    <t>Import, Domestic Export , Re- Export , Total Export and Trade balance  by  HS groep, 2019</t>
  </si>
  <si>
    <t>Import,export,re-export, totale export en handelsbalans per HS groep, 2020</t>
  </si>
  <si>
    <t>Import, Domestic Export , Re- Export , Total Export and Trade balance  by  HS groep,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</si>
</sst>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1"/>
      <color indexed="63"/>
      <name val="Inheri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1"/>
      <color rgb="FF202124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65" fontId="0" fillId="0" borderId="0" xfId="42" applyNumberFormat="1" applyFont="1" applyAlignment="1">
      <alignment wrapText="1"/>
    </xf>
    <xf numFmtId="165" fontId="33" fillId="0" borderId="0" xfId="42" applyNumberFormat="1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3" fillId="0" borderId="12" xfId="0" applyFont="1" applyBorder="1" applyAlignment="1">
      <alignment wrapText="1"/>
    </xf>
    <xf numFmtId="165" fontId="0" fillId="0" borderId="0" xfId="0" applyNumberFormat="1" applyAlignment="1">
      <alignment wrapText="1"/>
    </xf>
    <xf numFmtId="0" fontId="35" fillId="0" borderId="0" xfId="0" applyFont="1" applyAlignment="1">
      <alignment horizontal="left" vertical="center"/>
    </xf>
    <xf numFmtId="165" fontId="33" fillId="0" borderId="13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wrapText="1"/>
    </xf>
    <xf numFmtId="3" fontId="0" fillId="0" borderId="14" xfId="42" applyNumberFormat="1" applyFont="1" applyBorder="1" applyAlignment="1">
      <alignment wrapText="1"/>
    </xf>
    <xf numFmtId="165" fontId="33" fillId="0" borderId="15" xfId="42" applyNumberFormat="1" applyFont="1" applyBorder="1" applyAlignment="1">
      <alignment horizontal="center" wrapText="1"/>
    </xf>
    <xf numFmtId="0" fontId="33" fillId="0" borderId="16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165" fontId="0" fillId="0" borderId="11" xfId="42" applyNumberFormat="1" applyFont="1" applyBorder="1" applyAlignment="1">
      <alignment wrapText="1"/>
    </xf>
    <xf numFmtId="165" fontId="0" fillId="0" borderId="14" xfId="42" applyNumberFormat="1" applyFont="1" applyBorder="1" applyAlignment="1">
      <alignment wrapText="1"/>
    </xf>
    <xf numFmtId="165" fontId="33" fillId="0" borderId="10" xfId="42" applyNumberFormat="1" applyFont="1" applyBorder="1" applyAlignment="1">
      <alignment wrapText="1"/>
    </xf>
    <xf numFmtId="165" fontId="33" fillId="0" borderId="17" xfId="42" applyNumberFormat="1" applyFont="1" applyBorder="1" applyAlignment="1">
      <alignment wrapText="1"/>
    </xf>
    <xf numFmtId="165" fontId="33" fillId="0" borderId="18" xfId="42" applyNumberFormat="1" applyFont="1" applyBorder="1" applyAlignment="1">
      <alignment wrapText="1"/>
    </xf>
    <xf numFmtId="3" fontId="33" fillId="0" borderId="18" xfId="42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165" fontId="0" fillId="33" borderId="11" xfId="42" applyNumberFormat="1" applyFont="1" applyFill="1" applyBorder="1" applyAlignment="1">
      <alignment wrapText="1"/>
    </xf>
    <xf numFmtId="165" fontId="0" fillId="33" borderId="0" xfId="42" applyNumberFormat="1" applyFont="1" applyFill="1" applyBorder="1" applyAlignment="1">
      <alignment wrapText="1"/>
    </xf>
    <xf numFmtId="165" fontId="0" fillId="33" borderId="14" xfId="42" applyNumberFormat="1" applyFont="1" applyFill="1" applyBorder="1" applyAlignment="1">
      <alignment wrapText="1"/>
    </xf>
    <xf numFmtId="3" fontId="0" fillId="33" borderId="14" xfId="42" applyNumberFormat="1" applyFont="1" applyFill="1" applyBorder="1" applyAlignment="1">
      <alignment wrapText="1"/>
    </xf>
    <xf numFmtId="165" fontId="0" fillId="0" borderId="19" xfId="42" applyNumberFormat="1" applyFont="1" applyBorder="1" applyAlignment="1">
      <alignment wrapText="1"/>
    </xf>
    <xf numFmtId="165" fontId="0" fillId="33" borderId="19" xfId="42" applyNumberFormat="1" applyFont="1" applyFill="1" applyBorder="1" applyAlignment="1">
      <alignment wrapText="1"/>
    </xf>
    <xf numFmtId="165" fontId="33" fillId="0" borderId="13" xfId="42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165" fontId="33" fillId="0" borderId="0" xfId="42" applyNumberFormat="1" applyFont="1" applyBorder="1" applyAlignment="1">
      <alignment wrapText="1"/>
    </xf>
    <xf numFmtId="165" fontId="33" fillId="0" borderId="13" xfId="42" applyNumberFormat="1" applyFont="1" applyBorder="1" applyAlignment="1">
      <alignment/>
    </xf>
    <xf numFmtId="0" fontId="0" fillId="0" borderId="0" xfId="0" applyAlignment="1">
      <alignment wrapText="1"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13" xfId="0" applyFont="1" applyBorder="1" applyAlignment="1">
      <alignment wrapText="1"/>
    </xf>
    <xf numFmtId="0" fontId="33" fillId="0" borderId="13" xfId="0" applyFont="1" applyBorder="1" applyAlignment="1">
      <alignment/>
    </xf>
    <xf numFmtId="0" fontId="0" fillId="0" borderId="11" xfId="0" applyBorder="1" applyAlignment="1">
      <alignment wrapText="1"/>
    </xf>
    <xf numFmtId="0" fontId="33" fillId="0" borderId="12" xfId="0" applyFont="1" applyBorder="1" applyAlignment="1">
      <alignment wrapText="1"/>
    </xf>
    <xf numFmtId="0" fontId="33" fillId="0" borderId="0" xfId="0" applyFont="1" applyAlignment="1">
      <alignment wrapText="1"/>
    </xf>
    <xf numFmtId="3" fontId="33" fillId="0" borderId="0" xfId="42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165" fontId="33" fillId="0" borderId="17" xfId="42" applyNumberFormat="1" applyFont="1" applyBorder="1" applyAlignment="1">
      <alignment horizontal="center" wrapText="1"/>
    </xf>
    <xf numFmtId="165" fontId="33" fillId="0" borderId="18" xfId="42" applyNumberFormat="1" applyFont="1" applyBorder="1" applyAlignment="1">
      <alignment horizontal="center" wrapText="1"/>
    </xf>
    <xf numFmtId="165" fontId="0" fillId="0" borderId="19" xfId="0" applyNumberFormat="1" applyBorder="1" applyAlignment="1">
      <alignment wrapText="1"/>
    </xf>
    <xf numFmtId="165" fontId="33" fillId="0" borderId="13" xfId="0" applyNumberFormat="1" applyFont="1" applyBorder="1" applyAlignment="1">
      <alignment wrapText="1"/>
    </xf>
    <xf numFmtId="3" fontId="33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165" fontId="33" fillId="0" borderId="17" xfId="0" applyNumberFormat="1" applyFont="1" applyBorder="1" applyAlignment="1">
      <alignment wrapText="1"/>
    </xf>
    <xf numFmtId="165" fontId="0" fillId="33" borderId="0" xfId="0" applyNumberFormat="1" applyFill="1" applyBorder="1" applyAlignment="1">
      <alignment wrapText="1"/>
    </xf>
    <xf numFmtId="165" fontId="0" fillId="0" borderId="19" xfId="42" applyNumberFormat="1" applyFont="1" applyBorder="1" applyAlignment="1">
      <alignment/>
    </xf>
    <xf numFmtId="165" fontId="0" fillId="33" borderId="19" xfId="42" applyNumberFormat="1" applyFont="1" applyFill="1" applyBorder="1" applyAlignment="1">
      <alignment/>
    </xf>
    <xf numFmtId="3" fontId="0" fillId="0" borderId="19" xfId="0" applyNumberFormat="1" applyBorder="1" applyAlignment="1">
      <alignment wrapText="1"/>
    </xf>
    <xf numFmtId="3" fontId="0" fillId="33" borderId="19" xfId="0" applyNumberFormat="1" applyFill="1" applyBorder="1" applyAlignment="1">
      <alignment wrapText="1"/>
    </xf>
    <xf numFmtId="3" fontId="33" fillId="0" borderId="13" xfId="0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8"/>
  <sheetViews>
    <sheetView zoomScalePageLayoutView="0" workbookViewId="0" topLeftCell="A1">
      <selection activeCell="B11" sqref="B11:F11"/>
    </sheetView>
  </sheetViews>
  <sheetFormatPr defaultColWidth="9.140625" defaultRowHeight="12" customHeight="1"/>
  <cols>
    <col min="1" max="1" width="72.8515625" style="3" customWidth="1"/>
    <col min="2" max="2" width="15.28125" style="3" bestFit="1" customWidth="1"/>
    <col min="3" max="3" width="16.8515625" style="3" bestFit="1" customWidth="1"/>
    <col min="4" max="4" width="14.28125" style="3" bestFit="1" customWidth="1"/>
    <col min="5" max="5" width="18.140625" style="3" customWidth="1"/>
    <col min="6" max="6" width="19.8515625" style="3" customWidth="1"/>
    <col min="7" max="7" width="14.28125" style="3" bestFit="1" customWidth="1"/>
    <col min="8" max="8" width="15.28125" style="3" bestFit="1" customWidth="1"/>
    <col min="9" max="9" width="16.8515625" style="3" bestFit="1" customWidth="1"/>
    <col min="10" max="10" width="14.28125" style="3" bestFit="1" customWidth="1"/>
    <col min="11" max="11" width="15.28125" style="3" bestFit="1" customWidth="1"/>
    <col min="12" max="12" width="16.8515625" style="3" bestFit="1" customWidth="1"/>
    <col min="13" max="13" width="14.28125" style="3" bestFit="1" customWidth="1"/>
    <col min="14" max="16384" width="9.140625" style="3" customWidth="1"/>
  </cols>
  <sheetData>
    <row r="7" spans="1:3" ht="12" customHeight="1">
      <c r="A7" s="38" t="s">
        <v>37</v>
      </c>
      <c r="B7" s="39"/>
      <c r="C7" s="39"/>
    </row>
    <row r="8" ht="12" customHeight="1">
      <c r="A8" s="38" t="s">
        <v>38</v>
      </c>
    </row>
    <row r="11" spans="1:6" ht="24" customHeight="1">
      <c r="A11" s="5" t="s">
        <v>3</v>
      </c>
      <c r="B11" s="62" t="s">
        <v>4</v>
      </c>
      <c r="C11" s="63"/>
      <c r="D11" s="63"/>
      <c r="E11" s="63"/>
      <c r="F11" s="64"/>
    </row>
    <row r="12" spans="1:10" ht="28.5" customHeight="1">
      <c r="A12" s="7" t="s">
        <v>8</v>
      </c>
      <c r="B12" s="30" t="s">
        <v>0</v>
      </c>
      <c r="C12" s="31" t="s">
        <v>1</v>
      </c>
      <c r="D12" s="32" t="s">
        <v>2</v>
      </c>
      <c r="E12" s="10" t="s">
        <v>34</v>
      </c>
      <c r="F12" s="13" t="s">
        <v>35</v>
      </c>
      <c r="J12" s="9"/>
    </row>
    <row r="13" spans="1:13" ht="12" customHeight="1">
      <c r="A13" s="6" t="s">
        <v>9</v>
      </c>
      <c r="B13" s="16">
        <v>32894451.503</v>
      </c>
      <c r="C13" s="27">
        <v>41722969.319</v>
      </c>
      <c r="D13" s="17">
        <v>3771793.045</v>
      </c>
      <c r="E13" s="27">
        <f>C13+D13</f>
        <v>45494762.364</v>
      </c>
      <c r="F13" s="12">
        <f>E13-B13</f>
        <v>12600310.861000001</v>
      </c>
      <c r="G13" s="1"/>
      <c r="H13" s="1"/>
      <c r="I13" s="1"/>
      <c r="J13" s="1"/>
      <c r="K13" s="1"/>
      <c r="L13" s="1"/>
      <c r="M13" s="1"/>
    </row>
    <row r="14" spans="1:13" ht="12" customHeight="1">
      <c r="A14" s="6" t="s">
        <v>10</v>
      </c>
      <c r="B14" s="16">
        <v>32664502.469</v>
      </c>
      <c r="C14" s="27">
        <v>52333868.552</v>
      </c>
      <c r="D14" s="17">
        <v>357192.592</v>
      </c>
      <c r="E14" s="27">
        <f aca="true" t="shared" si="0" ref="E14:E35">C14+D14</f>
        <v>52691061.144</v>
      </c>
      <c r="F14" s="12">
        <f aca="true" t="shared" si="1" ref="F14:F35">E14-B14</f>
        <v>20026558.675</v>
      </c>
      <c r="G14" s="1"/>
      <c r="H14" s="1"/>
      <c r="I14" s="1"/>
      <c r="J14" s="1"/>
      <c r="K14" s="1"/>
      <c r="L14" s="1"/>
      <c r="M14" s="1"/>
    </row>
    <row r="15" spans="1:13" ht="12" customHeight="1">
      <c r="A15" s="6" t="s">
        <v>11</v>
      </c>
      <c r="B15" s="16">
        <v>15552016.353</v>
      </c>
      <c r="C15" s="27">
        <v>1149087.104</v>
      </c>
      <c r="D15" s="17">
        <v>40098.719</v>
      </c>
      <c r="E15" s="27">
        <f t="shared" si="0"/>
        <v>1189185.823</v>
      </c>
      <c r="F15" s="12">
        <f t="shared" si="1"/>
        <v>-14362830.53</v>
      </c>
      <c r="G15" s="1"/>
      <c r="H15" s="1"/>
      <c r="I15" s="1"/>
      <c r="J15" s="1"/>
      <c r="K15" s="1"/>
      <c r="L15" s="1"/>
      <c r="M15" s="1"/>
    </row>
    <row r="16" spans="1:13" ht="12" customHeight="1">
      <c r="A16" s="6" t="s">
        <v>12</v>
      </c>
      <c r="B16" s="16">
        <v>122539538.879</v>
      </c>
      <c r="C16" s="27">
        <v>9790252.307</v>
      </c>
      <c r="D16" s="17">
        <v>25455756.754</v>
      </c>
      <c r="E16" s="27">
        <f t="shared" si="0"/>
        <v>35246009.061000004</v>
      </c>
      <c r="F16" s="12">
        <f t="shared" si="1"/>
        <v>-87293529.81799999</v>
      </c>
      <c r="G16" s="1"/>
      <c r="H16" s="1"/>
      <c r="I16" s="1"/>
      <c r="J16" s="1"/>
      <c r="K16" s="1"/>
      <c r="L16" s="1"/>
      <c r="M16" s="1"/>
    </row>
    <row r="17" spans="1:13" ht="12" customHeight="1">
      <c r="A17" s="6" t="s">
        <v>13</v>
      </c>
      <c r="B17" s="16">
        <v>154429836.515</v>
      </c>
      <c r="C17" s="27">
        <v>140371064.37</v>
      </c>
      <c r="D17" s="17">
        <v>1325788.739</v>
      </c>
      <c r="E17" s="27">
        <f t="shared" si="0"/>
        <v>141696853.109</v>
      </c>
      <c r="F17" s="12">
        <f t="shared" si="1"/>
        <v>-12732983.405999988</v>
      </c>
      <c r="G17" s="1"/>
      <c r="H17" s="1"/>
      <c r="I17" s="1"/>
      <c r="J17" s="1"/>
      <c r="K17" s="1"/>
      <c r="L17" s="1"/>
      <c r="M17" s="1"/>
    </row>
    <row r="18" spans="1:13" ht="12" customHeight="1">
      <c r="A18" s="6" t="s">
        <v>14</v>
      </c>
      <c r="B18" s="16">
        <v>128252823.378</v>
      </c>
      <c r="C18" s="27">
        <v>4603013.637</v>
      </c>
      <c r="D18" s="17">
        <v>1454733.575</v>
      </c>
      <c r="E18" s="27">
        <f t="shared" si="0"/>
        <v>6057747.212</v>
      </c>
      <c r="F18" s="12">
        <f t="shared" si="1"/>
        <v>-122195076.16600001</v>
      </c>
      <c r="G18" s="1"/>
      <c r="H18" s="1"/>
      <c r="I18" s="1"/>
      <c r="J18" s="1"/>
      <c r="K18" s="1"/>
      <c r="L18" s="1"/>
      <c r="M18" s="1"/>
    </row>
    <row r="19" spans="1:13" ht="12" customHeight="1">
      <c r="A19" s="6" t="s">
        <v>15</v>
      </c>
      <c r="B19" s="16">
        <v>83755832.282</v>
      </c>
      <c r="C19" s="27">
        <v>3905081.265</v>
      </c>
      <c r="D19" s="17">
        <v>136419.065</v>
      </c>
      <c r="E19" s="27">
        <f t="shared" si="0"/>
        <v>4041500.33</v>
      </c>
      <c r="F19" s="12">
        <f t="shared" si="1"/>
        <v>-79714331.952</v>
      </c>
      <c r="G19" s="1"/>
      <c r="H19" s="1"/>
      <c r="I19" s="1"/>
      <c r="J19" s="1"/>
      <c r="K19" s="1"/>
      <c r="L19" s="1"/>
      <c r="M19" s="1"/>
    </row>
    <row r="20" spans="1:13" ht="12" customHeight="1">
      <c r="A20" s="6" t="s">
        <v>16</v>
      </c>
      <c r="B20" s="16">
        <v>1390449.078</v>
      </c>
      <c r="C20" s="27">
        <v>152013.354</v>
      </c>
      <c r="D20" s="17">
        <v>35489.132</v>
      </c>
      <c r="E20" s="27">
        <f t="shared" si="0"/>
        <v>187502.48599999998</v>
      </c>
      <c r="F20" s="12">
        <f t="shared" si="1"/>
        <v>-1202946.592</v>
      </c>
      <c r="G20" s="1"/>
      <c r="H20" s="1"/>
      <c r="I20" s="1"/>
      <c r="J20" s="1"/>
      <c r="K20" s="1"/>
      <c r="L20" s="1"/>
      <c r="M20" s="1"/>
    </row>
    <row r="21" spans="1:13" ht="12" customHeight="1">
      <c r="A21" s="6" t="s">
        <v>17</v>
      </c>
      <c r="B21" s="16">
        <v>3863417.866</v>
      </c>
      <c r="C21" s="27">
        <v>58004923.964</v>
      </c>
      <c r="D21" s="17">
        <v>3184.601</v>
      </c>
      <c r="E21" s="27">
        <f t="shared" si="0"/>
        <v>58008108.565000005</v>
      </c>
      <c r="F21" s="12">
        <f t="shared" si="1"/>
        <v>54144690.69900001</v>
      </c>
      <c r="G21" s="1"/>
      <c r="H21" s="1"/>
      <c r="I21" s="1"/>
      <c r="J21" s="1"/>
      <c r="K21" s="1"/>
      <c r="L21" s="1"/>
      <c r="M21" s="1"/>
    </row>
    <row r="22" spans="1:13" ht="12" customHeight="1">
      <c r="A22" s="6" t="s">
        <v>18</v>
      </c>
      <c r="B22" s="16">
        <v>30773664.35</v>
      </c>
      <c r="C22" s="27">
        <v>1510135.231</v>
      </c>
      <c r="D22" s="17">
        <v>364812.33</v>
      </c>
      <c r="E22" s="27">
        <f t="shared" si="0"/>
        <v>1874947.561</v>
      </c>
      <c r="F22" s="12">
        <f t="shared" si="1"/>
        <v>-28898716.789</v>
      </c>
      <c r="G22" s="1"/>
      <c r="H22" s="1"/>
      <c r="I22" s="1"/>
      <c r="J22" s="1"/>
      <c r="K22" s="1"/>
      <c r="L22" s="1"/>
      <c r="M22" s="1"/>
    </row>
    <row r="23" spans="1:13" ht="12" customHeight="1">
      <c r="A23" s="6" t="s">
        <v>19</v>
      </c>
      <c r="B23" s="16">
        <v>21131890.418</v>
      </c>
      <c r="C23" s="27">
        <v>642370.268</v>
      </c>
      <c r="D23" s="17">
        <v>121663.718</v>
      </c>
      <c r="E23" s="27">
        <f t="shared" si="0"/>
        <v>764033.986</v>
      </c>
      <c r="F23" s="12">
        <f t="shared" si="1"/>
        <v>-20367856.432</v>
      </c>
      <c r="G23" s="1"/>
      <c r="H23" s="1"/>
      <c r="I23" s="1"/>
      <c r="J23" s="1"/>
      <c r="K23" s="1"/>
      <c r="L23" s="1"/>
      <c r="M23" s="1"/>
    </row>
    <row r="24" spans="1:13" ht="12" customHeight="1">
      <c r="A24" s="6" t="s">
        <v>20</v>
      </c>
      <c r="B24" s="16">
        <v>5077378.013</v>
      </c>
      <c r="C24" s="27">
        <v>253307.042</v>
      </c>
      <c r="D24" s="17">
        <v>2328.855</v>
      </c>
      <c r="E24" s="27">
        <f t="shared" si="0"/>
        <v>255635.897</v>
      </c>
      <c r="F24" s="12">
        <f t="shared" si="1"/>
        <v>-4821742.116</v>
      </c>
      <c r="G24" s="1"/>
      <c r="H24" s="1"/>
      <c r="I24" s="1"/>
      <c r="J24" s="1"/>
      <c r="K24" s="1"/>
      <c r="L24" s="1"/>
      <c r="M24" s="1"/>
    </row>
    <row r="25" spans="1:13" ht="12" customHeight="1">
      <c r="A25" s="6" t="s">
        <v>21</v>
      </c>
      <c r="B25" s="16">
        <v>17066211.688</v>
      </c>
      <c r="C25" s="27">
        <v>104960.777</v>
      </c>
      <c r="D25" s="17">
        <v>3507.059</v>
      </c>
      <c r="E25" s="27">
        <f t="shared" si="0"/>
        <v>108467.836</v>
      </c>
      <c r="F25" s="12">
        <f t="shared" si="1"/>
        <v>-16957743.852</v>
      </c>
      <c r="G25" s="1"/>
      <c r="H25" s="1"/>
      <c r="I25" s="1"/>
      <c r="J25" s="1"/>
      <c r="K25" s="1"/>
      <c r="L25" s="1"/>
      <c r="M25" s="1"/>
    </row>
    <row r="26" spans="1:13" ht="12" customHeight="1">
      <c r="A26" s="6" t="s">
        <v>22</v>
      </c>
      <c r="B26" s="16">
        <v>940995.165</v>
      </c>
      <c r="C26" s="27">
        <v>1680921840.211</v>
      </c>
      <c r="D26" s="17">
        <v>22038.689</v>
      </c>
      <c r="E26" s="27">
        <f t="shared" si="0"/>
        <v>1680943878.8999999</v>
      </c>
      <c r="F26" s="12">
        <f t="shared" si="1"/>
        <v>1680002883.735</v>
      </c>
      <c r="G26" s="1"/>
      <c r="H26" s="1"/>
      <c r="I26" s="1"/>
      <c r="J26" s="1"/>
      <c r="K26" s="1"/>
      <c r="L26" s="1"/>
      <c r="M26" s="1"/>
    </row>
    <row r="27" spans="1:13" ht="12" customHeight="1">
      <c r="A27" s="6" t="s">
        <v>23</v>
      </c>
      <c r="B27" s="16">
        <v>90465838.721</v>
      </c>
      <c r="C27" s="27">
        <v>6691481.58</v>
      </c>
      <c r="D27" s="17">
        <v>314285.624</v>
      </c>
      <c r="E27" s="27">
        <f t="shared" si="0"/>
        <v>7005767.204</v>
      </c>
      <c r="F27" s="12">
        <f t="shared" si="1"/>
        <v>-83460071.517</v>
      </c>
      <c r="G27" s="1"/>
      <c r="H27" s="1"/>
      <c r="I27" s="1"/>
      <c r="J27" s="1"/>
      <c r="K27" s="1"/>
      <c r="L27" s="1"/>
      <c r="M27" s="1"/>
    </row>
    <row r="28" spans="1:13" ht="12" customHeight="1">
      <c r="A28" s="6" t="s">
        <v>24</v>
      </c>
      <c r="B28" s="16">
        <v>320620361.249</v>
      </c>
      <c r="C28" s="27">
        <v>16458592.638</v>
      </c>
      <c r="D28" s="17">
        <v>1036691.366</v>
      </c>
      <c r="E28" s="27">
        <f t="shared" si="0"/>
        <v>17495284.004</v>
      </c>
      <c r="F28" s="12">
        <f t="shared" si="1"/>
        <v>-303125077.245</v>
      </c>
      <c r="G28" s="1"/>
      <c r="H28" s="1"/>
      <c r="I28" s="1"/>
      <c r="J28" s="1"/>
      <c r="K28" s="1"/>
      <c r="L28" s="1"/>
      <c r="M28" s="1"/>
    </row>
    <row r="29" spans="1:13" ht="12" customHeight="1">
      <c r="A29" s="6" t="s">
        <v>25</v>
      </c>
      <c r="B29" s="16">
        <v>107994187.133</v>
      </c>
      <c r="C29" s="27">
        <v>3456814.545</v>
      </c>
      <c r="D29" s="17">
        <v>1937449.375</v>
      </c>
      <c r="E29" s="27">
        <f t="shared" si="0"/>
        <v>5394263.92</v>
      </c>
      <c r="F29" s="12">
        <f t="shared" si="1"/>
        <v>-102599923.213</v>
      </c>
      <c r="G29" s="1"/>
      <c r="H29" s="1"/>
      <c r="I29" s="1"/>
      <c r="J29" s="1"/>
      <c r="K29" s="1"/>
      <c r="L29" s="1"/>
      <c r="M29" s="1"/>
    </row>
    <row r="30" spans="1:13" ht="12" customHeight="1">
      <c r="A30" s="22" t="s">
        <v>26</v>
      </c>
      <c r="B30" s="23"/>
      <c r="C30" s="28"/>
      <c r="D30" s="25"/>
      <c r="E30" s="28"/>
      <c r="F30" s="26"/>
      <c r="G30" s="1"/>
      <c r="H30" s="1"/>
      <c r="I30" s="1"/>
      <c r="J30" s="1"/>
      <c r="K30" s="1"/>
      <c r="L30" s="1"/>
      <c r="M30" s="1"/>
    </row>
    <row r="31" spans="1:13" ht="12" customHeight="1">
      <c r="A31" s="22" t="s">
        <v>27</v>
      </c>
      <c r="B31" s="23">
        <v>38147704.68700001</v>
      </c>
      <c r="C31" s="28">
        <v>3146436.9220000003</v>
      </c>
      <c r="D31" s="25">
        <v>4701412.674</v>
      </c>
      <c r="E31" s="28">
        <f t="shared" si="0"/>
        <v>7847849.596</v>
      </c>
      <c r="F31" s="26">
        <f t="shared" si="1"/>
        <v>-30299855.091000006</v>
      </c>
      <c r="G31" s="1" t="s">
        <v>36</v>
      </c>
      <c r="H31" s="1"/>
      <c r="I31" s="1"/>
      <c r="J31" s="1"/>
      <c r="K31" s="1"/>
      <c r="L31" s="1"/>
      <c r="M31" s="1"/>
    </row>
    <row r="32" spans="1:13" ht="12" customHeight="1">
      <c r="A32" s="22" t="s">
        <v>28</v>
      </c>
      <c r="B32" s="23"/>
      <c r="C32" s="28"/>
      <c r="D32" s="25"/>
      <c r="E32" s="28"/>
      <c r="F32" s="26"/>
      <c r="G32" s="1"/>
      <c r="H32" s="1"/>
      <c r="I32" s="1"/>
      <c r="J32" s="1"/>
      <c r="K32" s="1"/>
      <c r="L32" s="1"/>
      <c r="M32" s="1"/>
    </row>
    <row r="33" spans="1:13" ht="12" customHeight="1">
      <c r="A33" s="6" t="s">
        <v>29</v>
      </c>
      <c r="B33" s="16">
        <v>506285.961</v>
      </c>
      <c r="C33" s="27">
        <v>12494.751</v>
      </c>
      <c r="D33" s="17">
        <v>12413.762</v>
      </c>
      <c r="E33" s="27">
        <f t="shared" si="0"/>
        <v>24908.513</v>
      </c>
      <c r="F33" s="12">
        <f t="shared" si="1"/>
        <v>-481377.44800000003</v>
      </c>
      <c r="G33" s="1"/>
      <c r="H33" s="1"/>
      <c r="I33" s="1"/>
      <c r="J33" s="1"/>
      <c r="K33" s="1"/>
      <c r="L33" s="1"/>
      <c r="M33" s="1"/>
    </row>
    <row r="34" spans="1:13" ht="15.75" customHeight="1">
      <c r="A34" s="6" t="s">
        <v>30</v>
      </c>
      <c r="B34" s="16">
        <v>1407055.879</v>
      </c>
      <c r="C34" s="27">
        <v>1065958.202</v>
      </c>
      <c r="D34" s="17">
        <v>1</v>
      </c>
      <c r="E34" s="27">
        <f t="shared" si="0"/>
        <v>1065959.202</v>
      </c>
      <c r="F34" s="12">
        <f t="shared" si="1"/>
        <v>-341096.6769999999</v>
      </c>
      <c r="G34" s="1"/>
      <c r="H34" s="1"/>
      <c r="I34" s="1"/>
      <c r="J34" s="1"/>
      <c r="K34" s="1"/>
      <c r="L34" s="1"/>
      <c r="M34" s="1"/>
    </row>
    <row r="35" spans="1:13" ht="19.5" customHeight="1">
      <c r="A35" s="5" t="s">
        <v>33</v>
      </c>
      <c r="B35" s="18">
        <f>SUM(B13:B34)</f>
        <v>1209474441.5869997</v>
      </c>
      <c r="C35" s="29">
        <f>SUM(C13:C34)</f>
        <v>2026296666.0389998</v>
      </c>
      <c r="D35" s="20">
        <f>SUM(D13:D34)</f>
        <v>41097060.674</v>
      </c>
      <c r="E35" s="29">
        <f t="shared" si="0"/>
        <v>2067393726.7129998</v>
      </c>
      <c r="F35" s="21">
        <f t="shared" si="1"/>
        <v>857919285.1260002</v>
      </c>
      <c r="G35" s="2"/>
      <c r="H35" s="2"/>
      <c r="I35" s="2"/>
      <c r="J35" s="2"/>
      <c r="K35" s="2"/>
      <c r="L35" s="2"/>
      <c r="M35" s="2"/>
    </row>
    <row r="36" spans="1:13" s="36" customFormat="1" ht="19.5" customHeight="1">
      <c r="A36" s="33"/>
      <c r="B36" s="34"/>
      <c r="C36" s="34"/>
      <c r="D36" s="34"/>
      <c r="E36" s="34"/>
      <c r="F36" s="45"/>
      <c r="G36" s="2"/>
      <c r="H36" s="2"/>
      <c r="I36" s="2"/>
      <c r="J36" s="2"/>
      <c r="K36" s="2"/>
      <c r="L36" s="2"/>
      <c r="M36" s="2"/>
    </row>
    <row r="38" ht="12" customHeight="1">
      <c r="A38" s="4" t="s">
        <v>31</v>
      </c>
    </row>
  </sheetData>
  <sheetProtection/>
  <mergeCells count="1">
    <mergeCell ref="B11:F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8"/>
  <sheetViews>
    <sheetView zoomScalePageLayoutView="0" workbookViewId="0" topLeftCell="A17">
      <selection activeCell="K18" sqref="K18"/>
    </sheetView>
  </sheetViews>
  <sheetFormatPr defaultColWidth="9.140625" defaultRowHeight="12" customHeight="1"/>
  <cols>
    <col min="1" max="1" width="73.140625" style="3" customWidth="1"/>
    <col min="2" max="2" width="15.28125" style="3" bestFit="1" customWidth="1"/>
    <col min="3" max="3" width="16.8515625" style="3" bestFit="1" customWidth="1"/>
    <col min="4" max="4" width="14.28125" style="3" bestFit="1" customWidth="1"/>
    <col min="5" max="5" width="21.7109375" style="3" customWidth="1"/>
    <col min="6" max="6" width="24.140625" style="3" customWidth="1"/>
    <col min="7" max="16384" width="9.140625" style="3" customWidth="1"/>
  </cols>
  <sheetData>
    <row r="7" spans="1:2" ht="12" customHeight="1">
      <c r="A7" s="38" t="s">
        <v>32</v>
      </c>
      <c r="B7" s="39"/>
    </row>
    <row r="8" spans="1:2" ht="12" customHeight="1">
      <c r="A8" s="38" t="s">
        <v>39</v>
      </c>
      <c r="B8" s="36"/>
    </row>
    <row r="11" spans="1:6" ht="31.5" customHeight="1">
      <c r="A11" s="37" t="s">
        <v>3</v>
      </c>
      <c r="B11" s="62" t="s">
        <v>5</v>
      </c>
      <c r="C11" s="63"/>
      <c r="D11" s="63"/>
      <c r="E11" s="63"/>
      <c r="F11" s="64"/>
    </row>
    <row r="12" spans="1:6" ht="29.25" customHeight="1">
      <c r="A12" s="37" t="s">
        <v>8</v>
      </c>
      <c r="B12" s="40" t="s">
        <v>0</v>
      </c>
      <c r="C12" s="40" t="s">
        <v>1</v>
      </c>
      <c r="D12" s="40" t="s">
        <v>2</v>
      </c>
      <c r="E12" s="10" t="s">
        <v>34</v>
      </c>
      <c r="F12" s="50" t="s">
        <v>35</v>
      </c>
    </row>
    <row r="13" spans="1:6" ht="12" customHeight="1">
      <c r="A13" s="42" t="s">
        <v>9</v>
      </c>
      <c r="B13" s="27">
        <v>37522512.968</v>
      </c>
      <c r="C13" s="27">
        <v>44617744.203</v>
      </c>
      <c r="D13" s="27">
        <v>5731441.29</v>
      </c>
      <c r="E13" s="51">
        <f>C13+D13</f>
        <v>50349185.493</v>
      </c>
      <c r="F13" s="48">
        <f>E13-B13</f>
        <v>12826672.524999999</v>
      </c>
    </row>
    <row r="14" spans="1:6" ht="12" customHeight="1">
      <c r="A14" s="42" t="s">
        <v>10</v>
      </c>
      <c r="B14" s="27">
        <v>36843938.228</v>
      </c>
      <c r="C14" s="27">
        <v>53790583.346</v>
      </c>
      <c r="D14" s="27">
        <v>404378.978</v>
      </c>
      <c r="E14" s="51">
        <f aca="true" t="shared" si="0" ref="E14:E35">C14+D14</f>
        <v>54194962.324</v>
      </c>
      <c r="F14" s="48">
        <f aca="true" t="shared" si="1" ref="F14:F35">E14-B14</f>
        <v>17351024.096</v>
      </c>
    </row>
    <row r="15" spans="1:6" ht="12" customHeight="1">
      <c r="A15" s="42" t="s">
        <v>11</v>
      </c>
      <c r="B15" s="27">
        <v>17293761.618</v>
      </c>
      <c r="C15" s="27">
        <v>1094232.227</v>
      </c>
      <c r="D15" s="27">
        <v>57841.741</v>
      </c>
      <c r="E15" s="51">
        <f t="shared" si="0"/>
        <v>1152073.9679999999</v>
      </c>
      <c r="F15" s="48">
        <f t="shared" si="1"/>
        <v>-16141687.65</v>
      </c>
    </row>
    <row r="16" spans="1:6" ht="12" customHeight="1">
      <c r="A16" s="42" t="s">
        <v>12</v>
      </c>
      <c r="B16" s="27">
        <v>125482830.398</v>
      </c>
      <c r="C16" s="27">
        <v>8100886.761</v>
      </c>
      <c r="D16" s="27">
        <v>39966184.444</v>
      </c>
      <c r="E16" s="51">
        <f t="shared" si="0"/>
        <v>48067071.205</v>
      </c>
      <c r="F16" s="48">
        <f t="shared" si="1"/>
        <v>-77415759.193</v>
      </c>
    </row>
    <row r="17" spans="1:6" ht="12" customHeight="1">
      <c r="A17" s="42" t="s">
        <v>13</v>
      </c>
      <c r="B17" s="27">
        <v>144694339.873</v>
      </c>
      <c r="C17" s="27">
        <v>143212906.719</v>
      </c>
      <c r="D17" s="27">
        <v>139411.474</v>
      </c>
      <c r="E17" s="51">
        <f t="shared" si="0"/>
        <v>143352318.19300002</v>
      </c>
      <c r="F17" s="48">
        <f t="shared" si="1"/>
        <v>-1342021.6799999774</v>
      </c>
    </row>
    <row r="18" spans="1:6" ht="12" customHeight="1">
      <c r="A18" s="42" t="s">
        <v>14</v>
      </c>
      <c r="B18" s="27">
        <v>159555251.77</v>
      </c>
      <c r="C18" s="27">
        <v>6724481.158</v>
      </c>
      <c r="D18" s="27">
        <v>1015641.409</v>
      </c>
      <c r="E18" s="51">
        <f t="shared" si="0"/>
        <v>7740122.567</v>
      </c>
      <c r="F18" s="48">
        <f t="shared" si="1"/>
        <v>-151815129.203</v>
      </c>
    </row>
    <row r="19" spans="1:6" ht="12" customHeight="1">
      <c r="A19" s="42" t="s">
        <v>15</v>
      </c>
      <c r="B19" s="27">
        <v>107588061.955</v>
      </c>
      <c r="C19" s="27">
        <v>3053273.218</v>
      </c>
      <c r="D19" s="27">
        <v>151359.393</v>
      </c>
      <c r="E19" s="51">
        <f t="shared" si="0"/>
        <v>3204632.611</v>
      </c>
      <c r="F19" s="48">
        <f t="shared" si="1"/>
        <v>-104383429.344</v>
      </c>
    </row>
    <row r="20" spans="1:6" ht="12" customHeight="1">
      <c r="A20" s="42" t="s">
        <v>16</v>
      </c>
      <c r="B20" s="27">
        <v>1913016.128</v>
      </c>
      <c r="C20" s="27">
        <v>164684.972</v>
      </c>
      <c r="D20" s="27">
        <v>16783.179</v>
      </c>
      <c r="E20" s="51">
        <f t="shared" si="0"/>
        <v>181468.151</v>
      </c>
      <c r="F20" s="48">
        <f t="shared" si="1"/>
        <v>-1731547.977</v>
      </c>
    </row>
    <row r="21" spans="1:6" ht="12" customHeight="1">
      <c r="A21" s="42" t="s">
        <v>17</v>
      </c>
      <c r="B21" s="27">
        <v>4075224.947</v>
      </c>
      <c r="C21" s="27">
        <v>68248294.751</v>
      </c>
      <c r="D21" s="27"/>
      <c r="E21" s="51">
        <f t="shared" si="0"/>
        <v>68248294.751</v>
      </c>
      <c r="F21" s="48">
        <f t="shared" si="1"/>
        <v>64173069.804000005</v>
      </c>
    </row>
    <row r="22" spans="1:6" ht="12" customHeight="1">
      <c r="A22" s="42" t="s">
        <v>18</v>
      </c>
      <c r="B22" s="27">
        <v>31753162.862</v>
      </c>
      <c r="C22" s="27">
        <v>807217.229</v>
      </c>
      <c r="D22" s="27">
        <v>991793.7</v>
      </c>
      <c r="E22" s="51">
        <f t="shared" si="0"/>
        <v>1799010.929</v>
      </c>
      <c r="F22" s="48">
        <f t="shared" si="1"/>
        <v>-29954151.933</v>
      </c>
    </row>
    <row r="23" spans="1:6" ht="12" customHeight="1">
      <c r="A23" s="42" t="s">
        <v>19</v>
      </c>
      <c r="B23" s="27">
        <v>24629930.581</v>
      </c>
      <c r="C23" s="27">
        <v>944049.023</v>
      </c>
      <c r="D23" s="27">
        <v>57392.7</v>
      </c>
      <c r="E23" s="51">
        <f t="shared" si="0"/>
        <v>1001441.723</v>
      </c>
      <c r="F23" s="48">
        <f t="shared" si="1"/>
        <v>-23628488.858</v>
      </c>
    </row>
    <row r="24" spans="1:6" ht="12" customHeight="1">
      <c r="A24" s="42" t="s">
        <v>20</v>
      </c>
      <c r="B24" s="27">
        <v>6933604.358</v>
      </c>
      <c r="C24" s="27">
        <v>332413.276</v>
      </c>
      <c r="D24" s="27">
        <v>23537.925</v>
      </c>
      <c r="E24" s="51">
        <f t="shared" si="0"/>
        <v>355951.201</v>
      </c>
      <c r="F24" s="48">
        <f t="shared" si="1"/>
        <v>-6577653.157</v>
      </c>
    </row>
    <row r="25" spans="1:6" ht="12" customHeight="1">
      <c r="A25" s="42" t="s">
        <v>21</v>
      </c>
      <c r="B25" s="27">
        <v>19295781.838</v>
      </c>
      <c r="C25" s="27">
        <v>3276621.696</v>
      </c>
      <c r="D25" s="27">
        <v>1837.477</v>
      </c>
      <c r="E25" s="51">
        <f t="shared" si="0"/>
        <v>3278459.173</v>
      </c>
      <c r="F25" s="48">
        <f t="shared" si="1"/>
        <v>-16017322.665</v>
      </c>
    </row>
    <row r="26" spans="1:6" ht="12" customHeight="1">
      <c r="A26" s="42" t="s">
        <v>22</v>
      </c>
      <c r="B26" s="27">
        <v>59761.886</v>
      </c>
      <c r="C26" s="27">
        <v>1678777702.803</v>
      </c>
      <c r="D26" s="27">
        <v>4740.599</v>
      </c>
      <c r="E26" s="51">
        <f t="shared" si="0"/>
        <v>1678782443.402</v>
      </c>
      <c r="F26" s="48">
        <f t="shared" si="1"/>
        <v>1678722681.516</v>
      </c>
    </row>
    <row r="27" spans="1:6" ht="12" customHeight="1">
      <c r="A27" s="42" t="s">
        <v>23</v>
      </c>
      <c r="B27" s="27">
        <v>123181462.613</v>
      </c>
      <c r="C27" s="27">
        <v>10376394.183</v>
      </c>
      <c r="D27" s="27">
        <v>246265.126</v>
      </c>
      <c r="E27" s="51">
        <f t="shared" si="0"/>
        <v>10622659.309</v>
      </c>
      <c r="F27" s="48">
        <f t="shared" si="1"/>
        <v>-112558803.304</v>
      </c>
    </row>
    <row r="28" spans="1:6" ht="12" customHeight="1">
      <c r="A28" s="42" t="s">
        <v>24</v>
      </c>
      <c r="B28" s="27">
        <v>491477139.636</v>
      </c>
      <c r="C28" s="27">
        <v>82283803.311</v>
      </c>
      <c r="D28" s="27">
        <v>1947514.269</v>
      </c>
      <c r="E28" s="51">
        <f t="shared" si="0"/>
        <v>84231317.58</v>
      </c>
      <c r="F28" s="48">
        <f t="shared" si="1"/>
        <v>-407245822.056</v>
      </c>
    </row>
    <row r="29" spans="1:6" ht="12" customHeight="1">
      <c r="A29" s="42" t="s">
        <v>25</v>
      </c>
      <c r="B29" s="27">
        <v>141531652.846</v>
      </c>
      <c r="C29" s="27">
        <v>11064618.169</v>
      </c>
      <c r="D29" s="27">
        <v>1002653.319</v>
      </c>
      <c r="E29" s="51">
        <f t="shared" si="0"/>
        <v>12067271.488</v>
      </c>
      <c r="F29" s="48">
        <f t="shared" si="1"/>
        <v>-129464381.35799998</v>
      </c>
    </row>
    <row r="30" spans="1:6" ht="12" customHeight="1">
      <c r="A30" s="22" t="s">
        <v>26</v>
      </c>
      <c r="B30" s="28"/>
      <c r="C30" s="28"/>
      <c r="D30" s="28"/>
      <c r="E30" s="51"/>
      <c r="F30" s="48"/>
    </row>
    <row r="31" spans="1:7" ht="12" customHeight="1">
      <c r="A31" s="22" t="s">
        <v>27</v>
      </c>
      <c r="B31" s="28">
        <v>51626761.441</v>
      </c>
      <c r="C31" s="28">
        <v>4946176.8149999995</v>
      </c>
      <c r="D31" s="28">
        <v>5526528.947</v>
      </c>
      <c r="E31" s="51">
        <f t="shared" si="0"/>
        <v>10472705.761999998</v>
      </c>
      <c r="F31" s="48">
        <f t="shared" si="1"/>
        <v>-41154055.679000005</v>
      </c>
      <c r="G31" s="3" t="s">
        <v>36</v>
      </c>
    </row>
    <row r="32" spans="1:6" ht="12" customHeight="1">
      <c r="A32" s="22" t="s">
        <v>28</v>
      </c>
      <c r="B32" s="28"/>
      <c r="C32" s="28"/>
      <c r="D32" s="28"/>
      <c r="E32" s="51"/>
      <c r="F32" s="48"/>
    </row>
    <row r="33" spans="1:6" ht="12" customHeight="1">
      <c r="A33" s="42" t="s">
        <v>29</v>
      </c>
      <c r="B33" s="27">
        <v>22390.36</v>
      </c>
      <c r="C33" s="27">
        <v>47188.329</v>
      </c>
      <c r="D33" s="27"/>
      <c r="E33" s="51">
        <f t="shared" si="0"/>
        <v>47188.329</v>
      </c>
      <c r="F33" s="48">
        <f t="shared" si="1"/>
        <v>24797.968999999997</v>
      </c>
    </row>
    <row r="34" spans="1:6" ht="12" customHeight="1">
      <c r="A34" s="42" t="s">
        <v>30</v>
      </c>
      <c r="B34" s="27">
        <v>1416935.85</v>
      </c>
      <c r="C34" s="27">
        <v>800099.468</v>
      </c>
      <c r="D34" s="27">
        <v>1907.26</v>
      </c>
      <c r="E34" s="51">
        <f t="shared" si="0"/>
        <v>802006.728</v>
      </c>
      <c r="F34" s="48">
        <f t="shared" si="1"/>
        <v>-614929.1220000001</v>
      </c>
    </row>
    <row r="35" spans="1:6" ht="12" customHeight="1">
      <c r="A35" s="37" t="s">
        <v>33</v>
      </c>
      <c r="B35" s="29">
        <f>SUM(B13:B34)</f>
        <v>1526897522.156</v>
      </c>
      <c r="C35" s="29">
        <f>SUM(C13:C34)</f>
        <v>2122663371.657</v>
      </c>
      <c r="D35" s="29">
        <f>SUM(D13:D34)</f>
        <v>57287213.23</v>
      </c>
      <c r="E35" s="52">
        <f t="shared" si="0"/>
        <v>2179950584.887</v>
      </c>
      <c r="F35" s="53">
        <f t="shared" si="1"/>
        <v>653053062.7310002</v>
      </c>
    </row>
    <row r="36" spans="1:6" s="36" customFormat="1" ht="12" customHeight="1">
      <c r="A36" s="44"/>
      <c r="B36" s="2"/>
      <c r="C36" s="2"/>
      <c r="D36" s="2"/>
      <c r="E36" s="8"/>
      <c r="F36" s="46"/>
    </row>
    <row r="38" ht="12" customHeight="1">
      <c r="A38" s="4" t="s">
        <v>31</v>
      </c>
    </row>
  </sheetData>
  <sheetProtection/>
  <mergeCells count="1">
    <mergeCell ref="B11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I28" sqref="I28"/>
    </sheetView>
  </sheetViews>
  <sheetFormatPr defaultColWidth="9.140625" defaultRowHeight="12" customHeight="1"/>
  <cols>
    <col min="1" max="1" width="72.7109375" style="3" customWidth="1"/>
    <col min="2" max="2" width="15.28125" style="3" bestFit="1" customWidth="1"/>
    <col min="3" max="3" width="16.8515625" style="3" bestFit="1" customWidth="1"/>
    <col min="4" max="4" width="14.28125" style="3" bestFit="1" customWidth="1"/>
    <col min="5" max="5" width="18.28125" style="3" customWidth="1"/>
    <col min="6" max="6" width="18.57421875" style="3" customWidth="1"/>
    <col min="7" max="16384" width="9.140625" style="3" customWidth="1"/>
  </cols>
  <sheetData>
    <row r="1" ht="12" customHeight="1">
      <c r="D1" s="54"/>
    </row>
    <row r="2" ht="12" customHeight="1">
      <c r="D2" s="54"/>
    </row>
    <row r="4" ht="12" customHeight="1">
      <c r="D4" s="54"/>
    </row>
    <row r="5" ht="12" customHeight="1">
      <c r="D5" s="54"/>
    </row>
    <row r="6" spans="1:4" ht="12" customHeight="1">
      <c r="A6" s="38" t="s">
        <v>40</v>
      </c>
      <c r="B6" s="39"/>
      <c r="D6" s="54"/>
    </row>
    <row r="7" spans="1:4" ht="12" customHeight="1">
      <c r="A7" s="38" t="s">
        <v>41</v>
      </c>
      <c r="B7" s="36"/>
      <c r="D7" s="54"/>
    </row>
    <row r="8" ht="12" customHeight="1">
      <c r="D8" s="54"/>
    </row>
    <row r="9" ht="12" customHeight="1">
      <c r="D9" s="54"/>
    </row>
    <row r="10" ht="12" customHeight="1">
      <c r="D10" s="54"/>
    </row>
    <row r="11" spans="1:6" ht="41.25" customHeight="1">
      <c r="A11" s="37" t="s">
        <v>3</v>
      </c>
      <c r="B11" s="62" t="s">
        <v>6</v>
      </c>
      <c r="C11" s="63"/>
      <c r="D11" s="63"/>
      <c r="E11" s="63"/>
      <c r="F11" s="64"/>
    </row>
    <row r="12" spans="1:6" ht="45" customHeight="1">
      <c r="A12" s="37" t="s">
        <v>8</v>
      </c>
      <c r="B12" s="40" t="s">
        <v>0</v>
      </c>
      <c r="C12" s="15" t="s">
        <v>1</v>
      </c>
      <c r="D12" s="41" t="s">
        <v>2</v>
      </c>
      <c r="E12" s="49" t="s">
        <v>34</v>
      </c>
      <c r="F12" s="10" t="s">
        <v>35</v>
      </c>
    </row>
    <row r="13" spans="1:6" ht="12" customHeight="1">
      <c r="A13" s="42" t="s">
        <v>9</v>
      </c>
      <c r="B13" s="27">
        <v>40995115.423</v>
      </c>
      <c r="C13" s="11">
        <v>40375225.218</v>
      </c>
      <c r="D13" s="57">
        <v>4307727.992</v>
      </c>
      <c r="E13" s="47">
        <f>C13+D13</f>
        <v>44682953.21</v>
      </c>
      <c r="F13" s="59">
        <f>E13-B13</f>
        <v>3687837.7870000005</v>
      </c>
    </row>
    <row r="14" spans="1:6" ht="12" customHeight="1">
      <c r="A14" s="42" t="s">
        <v>10</v>
      </c>
      <c r="B14" s="27">
        <v>35457396.263</v>
      </c>
      <c r="C14" s="11">
        <v>46669808.073</v>
      </c>
      <c r="D14" s="57">
        <v>137804.787</v>
      </c>
      <c r="E14" s="47">
        <f aca="true" t="shared" si="0" ref="E14:E35">C14+D14</f>
        <v>46807612.86</v>
      </c>
      <c r="F14" s="59">
        <f aca="true" t="shared" si="1" ref="F14:F35">E14-B14</f>
        <v>11350216.597000003</v>
      </c>
    </row>
    <row r="15" spans="1:6" ht="12" customHeight="1">
      <c r="A15" s="42" t="s">
        <v>11</v>
      </c>
      <c r="B15" s="27">
        <v>16828277.852</v>
      </c>
      <c r="C15" s="11">
        <v>1199063.879</v>
      </c>
      <c r="D15" s="57">
        <v>32019.862</v>
      </c>
      <c r="E15" s="47">
        <f t="shared" si="0"/>
        <v>1231083.741</v>
      </c>
      <c r="F15" s="59">
        <f t="shared" si="1"/>
        <v>-15597194.111000001</v>
      </c>
    </row>
    <row r="16" spans="1:6" ht="12" customHeight="1">
      <c r="A16" s="42" t="s">
        <v>12</v>
      </c>
      <c r="B16" s="27">
        <v>141311192.391</v>
      </c>
      <c r="C16" s="11">
        <v>9362406.235</v>
      </c>
      <c r="D16" s="57">
        <v>53340275.699</v>
      </c>
      <c r="E16" s="47">
        <f t="shared" si="0"/>
        <v>62702681.934</v>
      </c>
      <c r="F16" s="59">
        <f t="shared" si="1"/>
        <v>-78608510.457</v>
      </c>
    </row>
    <row r="17" spans="1:6" ht="12" customHeight="1">
      <c r="A17" s="42" t="s">
        <v>13</v>
      </c>
      <c r="B17" s="27">
        <v>249220238.4</v>
      </c>
      <c r="C17" s="11">
        <v>100941111.513</v>
      </c>
      <c r="D17" s="57">
        <v>1082198.481</v>
      </c>
      <c r="E17" s="47">
        <f t="shared" si="0"/>
        <v>102023309.994</v>
      </c>
      <c r="F17" s="59">
        <f t="shared" si="1"/>
        <v>-147196928.40600002</v>
      </c>
    </row>
    <row r="18" spans="1:6" ht="12" customHeight="1">
      <c r="A18" s="42" t="s">
        <v>14</v>
      </c>
      <c r="B18" s="27">
        <v>143123020.031</v>
      </c>
      <c r="C18" s="11">
        <v>5261041.79</v>
      </c>
      <c r="D18" s="57">
        <v>1021580.194</v>
      </c>
      <c r="E18" s="47">
        <f t="shared" si="0"/>
        <v>6282621.984</v>
      </c>
      <c r="F18" s="59">
        <f t="shared" si="1"/>
        <v>-136840398.047</v>
      </c>
    </row>
    <row r="19" spans="1:6" ht="12" customHeight="1">
      <c r="A19" s="42" t="s">
        <v>15</v>
      </c>
      <c r="B19" s="27">
        <v>104850399.251</v>
      </c>
      <c r="C19" s="11">
        <v>2767668.254</v>
      </c>
      <c r="D19" s="57">
        <v>177784.75</v>
      </c>
      <c r="E19" s="47">
        <f t="shared" si="0"/>
        <v>2945453.004</v>
      </c>
      <c r="F19" s="59">
        <f t="shared" si="1"/>
        <v>-101904946.24700001</v>
      </c>
    </row>
    <row r="20" spans="1:6" ht="12" customHeight="1">
      <c r="A20" s="42" t="s">
        <v>16</v>
      </c>
      <c r="B20" s="27">
        <v>2316984.023</v>
      </c>
      <c r="C20" s="11">
        <v>228301.436</v>
      </c>
      <c r="D20" s="57">
        <v>12389.435</v>
      </c>
      <c r="E20" s="47">
        <f t="shared" si="0"/>
        <v>240690.87099999998</v>
      </c>
      <c r="F20" s="59">
        <f t="shared" si="1"/>
        <v>-2076293.152</v>
      </c>
    </row>
    <row r="21" spans="1:6" ht="12" customHeight="1">
      <c r="A21" s="42" t="s">
        <v>17</v>
      </c>
      <c r="B21" s="27">
        <v>4447393.273</v>
      </c>
      <c r="C21" s="11">
        <v>70491209.653</v>
      </c>
      <c r="D21" s="57">
        <v>96.31</v>
      </c>
      <c r="E21" s="47">
        <f t="shared" si="0"/>
        <v>70491305.963</v>
      </c>
      <c r="F21" s="59">
        <f t="shared" si="1"/>
        <v>66043912.69</v>
      </c>
    </row>
    <row r="22" spans="1:6" ht="12" customHeight="1">
      <c r="A22" s="42" t="s">
        <v>18</v>
      </c>
      <c r="B22" s="27">
        <v>31743035.255</v>
      </c>
      <c r="C22" s="11">
        <v>904768.262</v>
      </c>
      <c r="D22" s="57">
        <v>360545.844</v>
      </c>
      <c r="E22" s="47">
        <f t="shared" si="0"/>
        <v>1265314.106</v>
      </c>
      <c r="F22" s="59">
        <f t="shared" si="1"/>
        <v>-30477721.149</v>
      </c>
    </row>
    <row r="23" spans="1:6" ht="12" customHeight="1">
      <c r="A23" s="42" t="s">
        <v>19</v>
      </c>
      <c r="B23" s="27">
        <v>31711136.972</v>
      </c>
      <c r="C23" s="11">
        <v>1101669.941</v>
      </c>
      <c r="D23" s="57">
        <v>78598.971</v>
      </c>
      <c r="E23" s="47">
        <f t="shared" si="0"/>
        <v>1180268.912</v>
      </c>
      <c r="F23" s="59">
        <f t="shared" si="1"/>
        <v>-30530868.06</v>
      </c>
    </row>
    <row r="24" spans="1:6" ht="12" customHeight="1">
      <c r="A24" s="42" t="s">
        <v>20</v>
      </c>
      <c r="B24" s="27">
        <v>9111443.653</v>
      </c>
      <c r="C24" s="11">
        <v>572766.947</v>
      </c>
      <c r="D24" s="57">
        <v>55793.158</v>
      </c>
      <c r="E24" s="47">
        <f t="shared" si="0"/>
        <v>628560.1050000001</v>
      </c>
      <c r="F24" s="59">
        <f t="shared" si="1"/>
        <v>-8482883.548</v>
      </c>
    </row>
    <row r="25" spans="1:6" ht="12" customHeight="1">
      <c r="A25" s="42" t="s">
        <v>21</v>
      </c>
      <c r="B25" s="27">
        <v>20906306.164</v>
      </c>
      <c r="C25" s="11">
        <v>5743381.213</v>
      </c>
      <c r="D25" s="57">
        <v>1119.668</v>
      </c>
      <c r="E25" s="47">
        <f t="shared" si="0"/>
        <v>5744500.881</v>
      </c>
      <c r="F25" s="59">
        <f t="shared" si="1"/>
        <v>-15161805.283</v>
      </c>
    </row>
    <row r="26" spans="1:6" ht="12" customHeight="1">
      <c r="A26" s="42" t="s">
        <v>22</v>
      </c>
      <c r="B26" s="27">
        <v>361454.463</v>
      </c>
      <c r="C26" s="11">
        <v>1750090801.18</v>
      </c>
      <c r="D26" s="57">
        <v>2085.658</v>
      </c>
      <c r="E26" s="47">
        <f t="shared" si="0"/>
        <v>1750092886.838</v>
      </c>
      <c r="F26" s="59">
        <f t="shared" si="1"/>
        <v>1749731432.375</v>
      </c>
    </row>
    <row r="27" spans="1:6" ht="12" customHeight="1">
      <c r="A27" s="42" t="s">
        <v>23</v>
      </c>
      <c r="B27" s="27">
        <v>141901605.694</v>
      </c>
      <c r="C27" s="11">
        <v>10528356.697</v>
      </c>
      <c r="D27" s="57">
        <v>295087.997</v>
      </c>
      <c r="E27" s="47">
        <f t="shared" si="0"/>
        <v>10823444.694</v>
      </c>
      <c r="F27" s="59">
        <f t="shared" si="1"/>
        <v>-131078161</v>
      </c>
    </row>
    <row r="28" spans="1:6" ht="12" customHeight="1">
      <c r="A28" s="42" t="s">
        <v>24</v>
      </c>
      <c r="B28" s="27">
        <v>442670945.948</v>
      </c>
      <c r="C28" s="11">
        <v>18875982.499</v>
      </c>
      <c r="D28" s="57">
        <v>876640.927</v>
      </c>
      <c r="E28" s="47">
        <f t="shared" si="0"/>
        <v>19752623.426000003</v>
      </c>
      <c r="F28" s="59">
        <f t="shared" si="1"/>
        <v>-422918322.522</v>
      </c>
    </row>
    <row r="29" spans="1:6" ht="12" customHeight="1">
      <c r="A29" s="42" t="s">
        <v>25</v>
      </c>
      <c r="B29" s="27">
        <v>219183816.809</v>
      </c>
      <c r="C29" s="11">
        <v>20686777.969</v>
      </c>
      <c r="D29" s="57">
        <v>2106746.987</v>
      </c>
      <c r="E29" s="47">
        <f t="shared" si="0"/>
        <v>22793524.956</v>
      </c>
      <c r="F29" s="59">
        <f t="shared" si="1"/>
        <v>-196390291.853</v>
      </c>
    </row>
    <row r="30" spans="1:6" ht="12" customHeight="1">
      <c r="A30" s="22" t="s">
        <v>26</v>
      </c>
      <c r="B30" s="28"/>
      <c r="C30" s="24"/>
      <c r="D30" s="58"/>
      <c r="E30" s="56"/>
      <c r="F30" s="60"/>
    </row>
    <row r="31" spans="1:7" ht="12" customHeight="1">
      <c r="A31" s="22" t="s">
        <v>27</v>
      </c>
      <c r="B31" s="28">
        <v>74326171.97</v>
      </c>
      <c r="C31" s="24">
        <v>3788670.585</v>
      </c>
      <c r="D31" s="58">
        <v>920188.2320000001</v>
      </c>
      <c r="E31" s="56">
        <f t="shared" si="0"/>
        <v>4708858.817</v>
      </c>
      <c r="F31" s="60">
        <f t="shared" si="1"/>
        <v>-69617313.153</v>
      </c>
      <c r="G31" s="3" t="s">
        <v>36</v>
      </c>
    </row>
    <row r="32" spans="1:6" ht="12" customHeight="1">
      <c r="A32" s="22" t="s">
        <v>28</v>
      </c>
      <c r="B32" s="28"/>
      <c r="C32" s="24"/>
      <c r="D32" s="58"/>
      <c r="E32" s="56"/>
      <c r="F32" s="60"/>
    </row>
    <row r="33" spans="1:6" ht="12" customHeight="1">
      <c r="A33" s="42" t="s">
        <v>29</v>
      </c>
      <c r="B33" s="27">
        <v>41895.169</v>
      </c>
      <c r="C33" s="11">
        <v>139050.327</v>
      </c>
      <c r="D33" s="57"/>
      <c r="E33" s="47">
        <f t="shared" si="0"/>
        <v>139050.327</v>
      </c>
      <c r="F33" s="59">
        <f t="shared" si="1"/>
        <v>97155.158</v>
      </c>
    </row>
    <row r="34" spans="1:6" ht="12" customHeight="1">
      <c r="A34" s="42" t="s">
        <v>30</v>
      </c>
      <c r="B34" s="27">
        <v>942143.452</v>
      </c>
      <c r="C34" s="11">
        <v>589396.941</v>
      </c>
      <c r="D34" s="57">
        <v>6413</v>
      </c>
      <c r="E34" s="47">
        <f t="shared" si="0"/>
        <v>595809.941</v>
      </c>
      <c r="F34" s="59">
        <f t="shared" si="1"/>
        <v>-346333.51100000006</v>
      </c>
    </row>
    <row r="35" spans="1:6" ht="12" customHeight="1">
      <c r="A35" s="37" t="s">
        <v>33</v>
      </c>
      <c r="B35" s="29">
        <f>SUM(B13:B34)</f>
        <v>1711449972.456</v>
      </c>
      <c r="C35" s="19">
        <f>SUM(C13:C34)</f>
        <v>2090317458.6120002</v>
      </c>
      <c r="D35" s="35">
        <v>64815097.952</v>
      </c>
      <c r="E35" s="55">
        <f t="shared" si="0"/>
        <v>2155132556.564</v>
      </c>
      <c r="F35" s="52">
        <f t="shared" si="1"/>
        <v>443682584.10800004</v>
      </c>
    </row>
    <row r="37" ht="12" customHeight="1">
      <c r="A37" s="4" t="s">
        <v>31</v>
      </c>
    </row>
  </sheetData>
  <sheetProtection/>
  <mergeCells count="1">
    <mergeCell ref="B11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6"/>
  <sheetViews>
    <sheetView tabSelected="1" zoomScalePageLayoutView="0" workbookViewId="0" topLeftCell="A1">
      <selection activeCell="A6" sqref="A6"/>
    </sheetView>
  </sheetViews>
  <sheetFormatPr defaultColWidth="9.140625" defaultRowHeight="12" customHeight="1"/>
  <cols>
    <col min="1" max="1" width="73.00390625" style="3" customWidth="1"/>
    <col min="2" max="2" width="15.28125" style="3" bestFit="1" customWidth="1"/>
    <col min="3" max="3" width="16.8515625" style="3" bestFit="1" customWidth="1"/>
    <col min="4" max="4" width="14.28125" style="3" bestFit="1" customWidth="1"/>
    <col min="5" max="5" width="16.8515625" style="3" customWidth="1"/>
    <col min="6" max="6" width="16.7109375" style="3" customWidth="1"/>
    <col min="7" max="16384" width="9.140625" style="3" customWidth="1"/>
  </cols>
  <sheetData>
    <row r="4" spans="1:2" ht="12" customHeight="1">
      <c r="A4" s="38" t="s">
        <v>42</v>
      </c>
      <c r="B4" s="39"/>
    </row>
    <row r="5" spans="1:2" ht="12" customHeight="1">
      <c r="A5" s="38" t="s">
        <v>43</v>
      </c>
      <c r="B5" s="36"/>
    </row>
    <row r="10" spans="1:6" ht="27.75" customHeight="1">
      <c r="A10" s="37" t="s">
        <v>3</v>
      </c>
      <c r="B10" s="62" t="s">
        <v>7</v>
      </c>
      <c r="C10" s="63"/>
      <c r="D10" s="65"/>
      <c r="E10" s="63"/>
      <c r="F10" s="64"/>
    </row>
    <row r="11" spans="1:6" ht="31.5" customHeight="1">
      <c r="A11" s="43" t="s">
        <v>8</v>
      </c>
      <c r="B11" s="40" t="s">
        <v>0</v>
      </c>
      <c r="C11" s="14" t="s">
        <v>1</v>
      </c>
      <c r="D11" s="40" t="s">
        <v>2</v>
      </c>
      <c r="E11" s="10" t="s">
        <v>34</v>
      </c>
      <c r="F11" s="10" t="s">
        <v>35</v>
      </c>
    </row>
    <row r="12" spans="1:6" ht="12" customHeight="1">
      <c r="A12" s="42" t="s">
        <v>9</v>
      </c>
      <c r="B12" s="27">
        <v>33802416.385</v>
      </c>
      <c r="C12" s="11">
        <v>35442084.542</v>
      </c>
      <c r="D12" s="27">
        <v>2660386.681</v>
      </c>
      <c r="E12" s="51">
        <f>C12+D12</f>
        <v>38102471.223000005</v>
      </c>
      <c r="F12" s="59">
        <f>E12-B12</f>
        <v>4300054.838000007</v>
      </c>
    </row>
    <row r="13" spans="1:6" ht="12" customHeight="1">
      <c r="A13" s="42" t="s">
        <v>10</v>
      </c>
      <c r="B13" s="27">
        <v>33671201.147</v>
      </c>
      <c r="C13" s="11">
        <v>44602426.132</v>
      </c>
      <c r="D13" s="27">
        <v>28219.047</v>
      </c>
      <c r="E13" s="51">
        <f aca="true" t="shared" si="0" ref="E13:E34">C13+D13</f>
        <v>44630645.179</v>
      </c>
      <c r="F13" s="59">
        <f aca="true" t="shared" si="1" ref="F13:F34">E13-B13</f>
        <v>10959444.031999998</v>
      </c>
    </row>
    <row r="14" spans="1:6" ht="12" customHeight="1">
      <c r="A14" s="42" t="s">
        <v>11</v>
      </c>
      <c r="B14" s="27">
        <v>16064741.195</v>
      </c>
      <c r="C14" s="11">
        <v>1402096.521</v>
      </c>
      <c r="D14" s="27">
        <v>19750.429</v>
      </c>
      <c r="E14" s="51">
        <f t="shared" si="0"/>
        <v>1421846.95</v>
      </c>
      <c r="F14" s="59">
        <f t="shared" si="1"/>
        <v>-14642894.245000001</v>
      </c>
    </row>
    <row r="15" spans="1:6" ht="12" customHeight="1">
      <c r="A15" s="42" t="s">
        <v>12</v>
      </c>
      <c r="B15" s="27">
        <v>122384463.337</v>
      </c>
      <c r="C15" s="11">
        <v>7727904.835</v>
      </c>
      <c r="D15" s="27">
        <v>62412180.962</v>
      </c>
      <c r="E15" s="51">
        <f t="shared" si="0"/>
        <v>70140085.79699999</v>
      </c>
      <c r="F15" s="59">
        <f t="shared" si="1"/>
        <v>-52244377.54000001</v>
      </c>
    </row>
    <row r="16" spans="1:6" ht="12" customHeight="1">
      <c r="A16" s="42" t="s">
        <v>13</v>
      </c>
      <c r="B16" s="27">
        <v>227905014.084</v>
      </c>
      <c r="C16" s="11">
        <v>18269644.249</v>
      </c>
      <c r="D16" s="27">
        <v>48085.152</v>
      </c>
      <c r="E16" s="51">
        <f t="shared" si="0"/>
        <v>18317729.401</v>
      </c>
      <c r="F16" s="59">
        <f t="shared" si="1"/>
        <v>-209587284.683</v>
      </c>
    </row>
    <row r="17" spans="1:6" ht="12" customHeight="1">
      <c r="A17" s="42" t="s">
        <v>14</v>
      </c>
      <c r="B17" s="27">
        <v>162461410.441</v>
      </c>
      <c r="C17" s="11">
        <v>9716181.537</v>
      </c>
      <c r="D17" s="27">
        <v>934192.928</v>
      </c>
      <c r="E17" s="51">
        <f t="shared" si="0"/>
        <v>10650374.465</v>
      </c>
      <c r="F17" s="59">
        <f t="shared" si="1"/>
        <v>-151811035.976</v>
      </c>
    </row>
    <row r="18" spans="1:6" ht="12" customHeight="1">
      <c r="A18" s="42" t="s">
        <v>15</v>
      </c>
      <c r="B18" s="27">
        <v>75672574.827</v>
      </c>
      <c r="C18" s="11">
        <v>3168114.911</v>
      </c>
      <c r="D18" s="27">
        <v>126750.952</v>
      </c>
      <c r="E18" s="51">
        <f t="shared" si="0"/>
        <v>3294865.863</v>
      </c>
      <c r="F18" s="59">
        <f t="shared" si="1"/>
        <v>-72377708.964</v>
      </c>
    </row>
    <row r="19" spans="1:6" ht="12" customHeight="1">
      <c r="A19" s="42" t="s">
        <v>16</v>
      </c>
      <c r="B19" s="27">
        <v>1311441.168</v>
      </c>
      <c r="C19" s="11">
        <v>246826.327</v>
      </c>
      <c r="D19" s="27">
        <v>6881.262</v>
      </c>
      <c r="E19" s="51">
        <f t="shared" si="0"/>
        <v>253707.58899999998</v>
      </c>
      <c r="F19" s="59">
        <f t="shared" si="1"/>
        <v>-1057733.5790000001</v>
      </c>
    </row>
    <row r="20" spans="1:6" ht="12" customHeight="1">
      <c r="A20" s="42" t="s">
        <v>17</v>
      </c>
      <c r="B20" s="27">
        <v>3537959.114</v>
      </c>
      <c r="C20" s="11">
        <v>88370263.863</v>
      </c>
      <c r="D20" s="27">
        <v>8000</v>
      </c>
      <c r="E20" s="51">
        <f t="shared" si="0"/>
        <v>88378263.863</v>
      </c>
      <c r="F20" s="59">
        <f t="shared" si="1"/>
        <v>84840304.74900001</v>
      </c>
    </row>
    <row r="21" spans="1:6" ht="12" customHeight="1">
      <c r="A21" s="42" t="s">
        <v>18</v>
      </c>
      <c r="B21" s="27">
        <v>26158352.601</v>
      </c>
      <c r="C21" s="11">
        <v>925579.574</v>
      </c>
      <c r="D21" s="27">
        <v>209473.592</v>
      </c>
      <c r="E21" s="51">
        <f t="shared" si="0"/>
        <v>1135053.166</v>
      </c>
      <c r="F21" s="59">
        <f t="shared" si="1"/>
        <v>-25023299.435</v>
      </c>
    </row>
    <row r="22" spans="1:6" ht="12" customHeight="1">
      <c r="A22" s="42" t="s">
        <v>19</v>
      </c>
      <c r="B22" s="27">
        <v>27455276.643</v>
      </c>
      <c r="C22" s="11">
        <v>616886.018</v>
      </c>
      <c r="D22" s="27">
        <v>71972.547</v>
      </c>
      <c r="E22" s="51">
        <f t="shared" si="0"/>
        <v>688858.5650000001</v>
      </c>
      <c r="F22" s="59">
        <f t="shared" si="1"/>
        <v>-26766418.077999998</v>
      </c>
    </row>
    <row r="23" spans="1:6" ht="12" customHeight="1">
      <c r="A23" s="42" t="s">
        <v>20</v>
      </c>
      <c r="B23" s="27">
        <v>5081673.613</v>
      </c>
      <c r="C23" s="11">
        <v>552111.122</v>
      </c>
      <c r="D23" s="27">
        <v>55.12</v>
      </c>
      <c r="E23" s="51">
        <f t="shared" si="0"/>
        <v>552166.242</v>
      </c>
      <c r="F23" s="59">
        <f t="shared" si="1"/>
        <v>-4529507.371</v>
      </c>
    </row>
    <row r="24" spans="1:6" ht="12" customHeight="1">
      <c r="A24" s="42" t="s">
        <v>21</v>
      </c>
      <c r="B24" s="27">
        <v>17769083.819</v>
      </c>
      <c r="C24" s="11">
        <v>1298574.095</v>
      </c>
      <c r="D24" s="27">
        <v>7246</v>
      </c>
      <c r="E24" s="51">
        <f t="shared" si="0"/>
        <v>1305820.095</v>
      </c>
      <c r="F24" s="59">
        <f t="shared" si="1"/>
        <v>-16463263.723999998</v>
      </c>
    </row>
    <row r="25" spans="1:6" ht="12" customHeight="1">
      <c r="A25" s="42" t="s">
        <v>22</v>
      </c>
      <c r="B25" s="27">
        <v>46017.568</v>
      </c>
      <c r="C25" s="11">
        <v>1722079792.58</v>
      </c>
      <c r="D25" s="27">
        <v>624.33</v>
      </c>
      <c r="E25" s="51">
        <f t="shared" si="0"/>
        <v>1722080416.9099998</v>
      </c>
      <c r="F25" s="59">
        <f t="shared" si="1"/>
        <v>1722034399.3419998</v>
      </c>
    </row>
    <row r="26" spans="1:6" ht="12" customHeight="1">
      <c r="A26" s="42" t="s">
        <v>23</v>
      </c>
      <c r="B26" s="27">
        <v>115287541.708</v>
      </c>
      <c r="C26" s="11">
        <v>48661746.298</v>
      </c>
      <c r="D26" s="27">
        <v>236369.633</v>
      </c>
      <c r="E26" s="51">
        <f t="shared" si="0"/>
        <v>48898115.931</v>
      </c>
      <c r="F26" s="59">
        <f t="shared" si="1"/>
        <v>-66389425.777</v>
      </c>
    </row>
    <row r="27" spans="1:6" ht="12" customHeight="1">
      <c r="A27" s="42" t="s">
        <v>24</v>
      </c>
      <c r="B27" s="27">
        <v>500406822.871</v>
      </c>
      <c r="C27" s="11">
        <v>119480331.066</v>
      </c>
      <c r="D27" s="27">
        <v>958601.545</v>
      </c>
      <c r="E27" s="51">
        <f t="shared" si="0"/>
        <v>120438932.611</v>
      </c>
      <c r="F27" s="59">
        <f t="shared" si="1"/>
        <v>-379967890.26</v>
      </c>
    </row>
    <row r="28" spans="1:6" ht="12" customHeight="1">
      <c r="A28" s="42" t="s">
        <v>25</v>
      </c>
      <c r="B28" s="27">
        <v>111591315.508</v>
      </c>
      <c r="C28" s="11">
        <v>13072028.765</v>
      </c>
      <c r="D28" s="27">
        <v>2172264.992</v>
      </c>
      <c r="E28" s="51">
        <f t="shared" si="0"/>
        <v>15244293.757000001</v>
      </c>
      <c r="F28" s="59">
        <f t="shared" si="1"/>
        <v>-96347021.751</v>
      </c>
    </row>
    <row r="29" spans="1:6" ht="12" customHeight="1">
      <c r="A29" s="22" t="s">
        <v>26</v>
      </c>
      <c r="B29" s="28"/>
      <c r="C29" s="24"/>
      <c r="D29" s="28"/>
      <c r="E29" s="51"/>
      <c r="F29" s="59"/>
    </row>
    <row r="30" spans="1:7" ht="12" customHeight="1">
      <c r="A30" s="22" t="s">
        <v>27</v>
      </c>
      <c r="B30" s="28">
        <v>51773743.947</v>
      </c>
      <c r="C30" s="24">
        <v>6730174.846000001</v>
      </c>
      <c r="D30" s="28">
        <v>302062.864</v>
      </c>
      <c r="E30" s="51">
        <f t="shared" si="0"/>
        <v>7032237.710000001</v>
      </c>
      <c r="F30" s="59">
        <f t="shared" si="1"/>
        <v>-44741506.236999996</v>
      </c>
      <c r="G30" s="3" t="s">
        <v>36</v>
      </c>
    </row>
    <row r="31" spans="1:6" ht="12" customHeight="1">
      <c r="A31" s="22" t="s">
        <v>28</v>
      </c>
      <c r="B31" s="28"/>
      <c r="C31" s="24"/>
      <c r="D31" s="28"/>
      <c r="E31" s="51"/>
      <c r="F31" s="59"/>
    </row>
    <row r="32" spans="1:6" ht="12" customHeight="1">
      <c r="A32" s="42" t="s">
        <v>29</v>
      </c>
      <c r="B32" s="27">
        <v>33842.918</v>
      </c>
      <c r="C32" s="11">
        <v>57604.143</v>
      </c>
      <c r="D32" s="27"/>
      <c r="E32" s="51">
        <f t="shared" si="0"/>
        <v>57604.143</v>
      </c>
      <c r="F32" s="59">
        <f t="shared" si="1"/>
        <v>23761.225</v>
      </c>
    </row>
    <row r="33" spans="1:6" ht="12" customHeight="1">
      <c r="A33" s="42" t="s">
        <v>30</v>
      </c>
      <c r="B33" s="27">
        <v>692075.869</v>
      </c>
      <c r="C33" s="11">
        <v>725446.871</v>
      </c>
      <c r="D33" s="27"/>
      <c r="E33" s="51">
        <f t="shared" si="0"/>
        <v>725446.871</v>
      </c>
      <c r="F33" s="59">
        <f t="shared" si="1"/>
        <v>33371.002000000095</v>
      </c>
    </row>
    <row r="34" spans="1:6" ht="12" customHeight="1">
      <c r="A34" s="37" t="s">
        <v>33</v>
      </c>
      <c r="B34" s="29">
        <f>SUM(B12:B33)</f>
        <v>1533106968.7629998</v>
      </c>
      <c r="C34" s="19">
        <f>SUM(C12:C33)</f>
        <v>2123145818.295</v>
      </c>
      <c r="D34" s="29">
        <f>SUM(D12:D33)</f>
        <v>70203118.03599998</v>
      </c>
      <c r="E34" s="52">
        <f t="shared" si="0"/>
        <v>2193348936.331</v>
      </c>
      <c r="F34" s="61">
        <f t="shared" si="1"/>
        <v>660241967.5680001</v>
      </c>
    </row>
    <row r="36" ht="12" customHeight="1">
      <c r="A36" s="4" t="s">
        <v>31</v>
      </c>
    </row>
  </sheetData>
  <sheetProtection/>
  <mergeCells count="1"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Elskamp</dc:creator>
  <cp:keywords/>
  <dc:description/>
  <cp:lastModifiedBy>Eartha</cp:lastModifiedBy>
  <dcterms:created xsi:type="dcterms:W3CDTF">2022-06-15T14:36:40Z</dcterms:created>
  <dcterms:modified xsi:type="dcterms:W3CDTF">2022-07-04T11:39:26Z</dcterms:modified>
  <cp:category/>
  <cp:version/>
  <cp:contentType/>
  <cp:contentStatus/>
</cp:coreProperties>
</file>