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4\December\"/>
    </mc:Choice>
  </mc:AlternateContent>
  <xr:revisionPtr revIDLastSave="0" documentId="13_ncr:1_{A83A2913-FE7F-4103-BDA1-6F0D4B8D6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6" i="3" l="1"/>
  <c r="CK23" i="3" l="1"/>
  <c r="CP23" i="3"/>
  <c r="CQ23" i="3"/>
  <c r="CR23" i="3"/>
  <c r="CS23" i="3"/>
  <c r="CT23" i="3"/>
  <c r="CU23" i="3"/>
  <c r="CV23" i="3"/>
  <c r="CW23" i="3" l="1"/>
  <c r="BX23" i="3" l="1"/>
  <c r="BY23" i="3"/>
  <c r="BZ23" i="3"/>
  <c r="CA23" i="3"/>
  <c r="CB23" i="3"/>
  <c r="CC23" i="3"/>
  <c r="CD23" i="3"/>
  <c r="CE23" i="3"/>
  <c r="CF23" i="3"/>
  <c r="BL23" i="3" l="1"/>
  <c r="CL23" i="3" l="1"/>
  <c r="CM23" i="3"/>
  <c r="CN23" i="3"/>
  <c r="CO23" i="3"/>
</calcChain>
</file>

<file path=xl/sharedStrings.xml><?xml version="1.0" encoding="utf-8"?>
<sst xmlns="http://schemas.openxmlformats.org/spreadsheetml/2006/main" count="228" uniqueCount="228">
  <si>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</si>
  <si>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</si>
  <si>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</si>
  <si>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</si>
  <si>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</si>
  <si>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</si>
  <si>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</si>
  <si>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</si>
  <si>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</si>
  <si>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</si>
  <si>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</si>
  <si>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</si>
  <si>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</si>
  <si>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</si>
  <si>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</si>
  <si>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</si>
  <si>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</si>
  <si>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</si>
  <si>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</si>
  <si>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</si>
  <si>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</si>
  <si>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</si>
  <si>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</si>
  <si>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</si>
  <si>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</si>
  <si>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</si>
  <si>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</si>
  <si>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</si>
  <si>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</si>
  <si>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</si>
  <si>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</si>
  <si>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</si>
  <si>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</si>
  <si>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</si>
  <si>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</si>
  <si>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</si>
  <si>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</si>
  <si>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</si>
  <si>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</si>
  <si>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</si>
  <si>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</si>
  <si>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</si>
  <si>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</si>
  <si>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</si>
  <si>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</si>
  <si>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</si>
  <si>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</si>
  <si>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</si>
  <si>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</si>
  <si>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</si>
  <si>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</si>
  <si>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</si>
  <si>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</si>
  <si>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</si>
  <si>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</si>
  <si>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</si>
  <si>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</si>
  <si>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</si>
  <si>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</si>
  <si>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</si>
  <si>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</si>
  <si>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</si>
  <si>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</si>
  <si>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</si>
  <si>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</si>
  <si>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</si>
  <si>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</si>
  <si>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</si>
  <si>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</si>
  <si>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</si>
  <si>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</si>
  <si>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</si>
  <si>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</si>
  <si>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</si>
  <si>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</si>
  <si>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</si>
  <si>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</si>
  <si>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</si>
  <si>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</si>
  <si>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</si>
  <si>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</si>
  <si>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</si>
  <si>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</si>
  <si>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</si>
  <si>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</si>
  <si>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</si>
  <si>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</si>
  <si>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</si>
  <si>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</si>
  <si>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</si>
  <si>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</si>
  <si>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</si>
  <si>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</si>
  <si>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</si>
  <si>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</si>
  <si>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</si>
  <si>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</si>
  <si>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</si>
  <si>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</si>
  <si>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</si>
  <si>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</si>
  <si>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</si>
  <si>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</si>
  <si>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</si>
  <si>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</si>
  <si>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</si>
  <si>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</si>
  <si>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</si>
  <si>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</si>
  <si>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</si>
  <si>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</si>
  <si>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</si>
  <si>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</si>
  <si>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</si>
  <si>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</si>
  <si>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</si>
  <si>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</si>
  <si>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</si>
  <si>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</si>
  <si>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</si>
  <si>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</si>
  <si>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</si>
  <si>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</si>
  <si>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</si>
  <si>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</si>
  <si>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</si>
  <si>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</si>
  <si>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</si>
  <si>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</si>
  <si>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</si>
  <si>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</si>
  <si>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</si>
  <si>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</si>
  <si>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</si>
  <si>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</si>
  <si>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</si>
  <si>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</si>
  <si>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</si>
  <si>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</si>
  <si>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</si>
  <si>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</si>
  <si>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</si>
  <si>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</si>
  <si>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</si>
  <si>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</si>
  <si>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</si>
  <si>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</si>
  <si>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</si>
  <si>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</si>
  <si>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</si>
  <si>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</si>
  <si>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</si>
  <si>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</si>
  <si>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</si>
  <si>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</si>
  <si>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</si>
  <si>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</si>
  <si>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</si>
  <si>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</si>
  <si>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</si>
  <si>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</si>
  <si>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</si>
  <si>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</si>
  <si>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</si>
  <si>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</si>
  <si>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</si>
  <si>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</si>
  <si>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</si>
  <si>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</si>
  <si>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</si>
  <si>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</si>
  <si>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</si>
  <si>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</si>
  <si>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</si>
  <si>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</si>
  <si>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</si>
  <si>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</si>
  <si>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</si>
  <si>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</si>
  <si>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</si>
  <si>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</si>
  <si>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</si>
  <si>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</si>
  <si>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</si>
  <si>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</si>
  <si>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</si>
  <si>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</si>
  <si>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</si>
  <si>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</si>
  <si>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</si>
  <si>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</si>
  <si>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</si>
  <si>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</si>
  <si>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</si>
  <si>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</si>
  <si>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</si>
  <si>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</si>
  <si>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</si>
  <si>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</si>
  <si>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</si>
  <si>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</si>
  <si>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</si>
  <si>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</si>
  <si>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</si>
  <si>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</si>
  <si>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</si>
  <si>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</si>
  <si>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</si>
  <si>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</si>
  <si>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</si>
  <si>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</si>
  <si>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</si>
  <si>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</si>
  <si>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</si>
  <si>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</si>
  <si>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</si>
  <si>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</si>
  <si>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</si>
  <si>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</si>
  <si>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  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</si>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</sst>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7" fillId="0" borderId="0" xfId="7" applyNumberFormat="1" applyFont="1" applyFill="1"/>
    <xf numFmtId="171" fontId="49" fillId="0" borderId="0" xfId="7" applyNumberFormat="1" applyFont="1" applyFill="1"/>
    <xf numFmtId="171" fontId="51" fillId="0" borderId="0" xfId="7" applyNumberFormat="1" applyFont="1" applyFill="1"/>
    <xf numFmtId="171" fontId="49" fillId="0" borderId="0" xfId="7" applyNumberFormat="1" applyFont="1" applyFill="1" applyBorder="1"/>
    <xf numFmtId="0" fontId="9" fillId="0" borderId="0" xfId="0" applyFont="1"/>
    <xf numFmtId="167" fontId="4" fillId="0" borderId="0" xfId="1" applyNumberFormat="1" applyFont="1" applyAlignment="1">
      <alignment horizontal="left" vertical="top" wrapText="1"/>
    </xf>
    <xf numFmtId="169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0" fontId="46" fillId="0" borderId="0" xfId="0" applyFont="1"/>
    <xf numFmtId="167" fontId="45" fillId="0" borderId="0" xfId="1" applyNumberFormat="1" applyFont="1" applyAlignment="1">
      <alignment horizontal="left"/>
    </xf>
    <xf numFmtId="0" fontId="45" fillId="0" borderId="0" xfId="1" applyFont="1"/>
    <xf numFmtId="171" fontId="0" fillId="0" borderId="0" xfId="7" applyNumberFormat="1" applyFont="1" applyFill="1"/>
    <xf numFmtId="175" fontId="6" fillId="0" borderId="0" xfId="126" applyNumberFormat="1" applyFont="1" applyFill="1"/>
    <xf numFmtId="170" fontId="4" fillId="0" borderId="0" xfId="1" applyNumberFormat="1" applyFont="1" applyAlignment="1">
      <alignment horizontal="left"/>
    </xf>
    <xf numFmtId="0" fontId="9" fillId="57" borderId="0" xfId="0" applyFont="1" applyFill="1"/>
    <xf numFmtId="167" fontId="4" fillId="57" borderId="0" xfId="1" applyNumberFormat="1" applyFont="1" applyFill="1" applyAlignment="1">
      <alignment horizontal="left"/>
    </xf>
    <xf numFmtId="171" fontId="4" fillId="57" borderId="0" xfId="7" applyNumberFormat="1" applyFont="1" applyFill="1" applyAlignment="1">
      <alignment horizontal="left"/>
    </xf>
    <xf numFmtId="171" fontId="42" fillId="57" borderId="0" xfId="7" applyNumberFormat="1" applyFont="1" applyFill="1" applyAlignment="1">
      <alignment horizontal="left"/>
    </xf>
    <xf numFmtId="171" fontId="3" fillId="57" borderId="0" xfId="7" applyNumberFormat="1" applyFont="1" applyFill="1" applyAlignment="1">
      <alignment horizontal="right"/>
    </xf>
    <xf numFmtId="171" fontId="3" fillId="57" borderId="0" xfId="7" applyNumberFormat="1" applyFont="1" applyFill="1" applyAlignment="1">
      <alignment horizontal="left"/>
    </xf>
    <xf numFmtId="171" fontId="3" fillId="57" borderId="0" xfId="7" applyNumberFormat="1" applyFont="1" applyFill="1"/>
    <xf numFmtId="0" fontId="3" fillId="57" borderId="0" xfId="1" applyFont="1" applyFill="1" applyAlignment="1">
      <alignment horizontal="left"/>
    </xf>
    <xf numFmtId="171" fontId="3" fillId="59" borderId="0" xfId="7" applyNumberFormat="1" applyFont="1" applyFill="1"/>
    <xf numFmtId="171" fontId="49" fillId="59" borderId="0" xfId="7" applyNumberFormat="1" applyFont="1" applyFill="1"/>
    <xf numFmtId="171" fontId="3" fillId="58" borderId="0" xfId="7" applyNumberFormat="1" applyFont="1" applyFill="1"/>
    <xf numFmtId="171" fontId="3" fillId="59" borderId="0" xfId="7" applyNumberFormat="1" applyFont="1" applyFill="1" applyAlignment="1">
      <alignment horizontal="right"/>
    </xf>
    <xf numFmtId="171" fontId="47" fillId="59" borderId="0" xfId="7" applyNumberFormat="1" applyFont="1" applyFill="1"/>
    <xf numFmtId="171" fontId="3" fillId="59" borderId="0" xfId="7" applyNumberFormat="1" applyFont="1" applyFill="1" applyAlignment="1">
      <alignment horizontal="left"/>
    </xf>
    <xf numFmtId="170" fontId="3" fillId="60" borderId="0" xfId="1" applyNumberFormat="1" applyFont="1" applyFill="1"/>
    <xf numFmtId="166" fontId="3" fillId="0" borderId="0" xfId="7" applyFont="1"/>
    <xf numFmtId="171" fontId="3" fillId="60" borderId="0" xfId="7" applyNumberFormat="1" applyFont="1" applyFill="1"/>
    <xf numFmtId="171" fontId="3" fillId="60" borderId="0" xfId="7" applyNumberFormat="1" applyFont="1" applyFill="1" applyAlignment="1">
      <alignment horizontal="left"/>
    </xf>
    <xf numFmtId="171" fontId="3" fillId="60" borderId="0" xfId="7" applyNumberFormat="1" applyFont="1" applyFill="1" applyAlignment="1">
      <alignment horizontal="right"/>
    </xf>
    <xf numFmtId="171" fontId="4" fillId="60" borderId="0" xfId="7" applyNumberFormat="1" applyFont="1" applyFill="1" applyAlignment="1">
      <alignment horizontal="left"/>
    </xf>
    <xf numFmtId="171" fontId="3" fillId="60" borderId="0" xfId="7" applyNumberFormat="1" applyFont="1" applyFill="1" applyAlignment="1"/>
    <xf numFmtId="171" fontId="42" fillId="60" borderId="0" xfId="7" applyNumberFormat="1" applyFont="1" applyFill="1" applyAlignment="1">
      <alignment horizontal="left"/>
    </xf>
    <xf numFmtId="171" fontId="50" fillId="60" borderId="0" xfId="7" applyNumberFormat="1" applyFont="1" applyFill="1"/>
    <xf numFmtId="171" fontId="50" fillId="60" borderId="0" xfId="7" applyNumberFormat="1" applyFont="1" applyFill="1" applyAlignment="1"/>
    <xf numFmtId="171" fontId="50" fillId="60" borderId="0" xfId="7" applyNumberFormat="1" applyFont="1" applyFill="1" applyAlignment="1">
      <alignment horizontal="right"/>
    </xf>
    <xf numFmtId="171" fontId="47" fillId="60" borderId="0" xfId="7" applyNumberFormat="1" applyFont="1" applyFill="1"/>
    <xf numFmtId="174" fontId="47" fillId="60" borderId="0" xfId="3" applyNumberFormat="1" applyFont="1" applyFill="1"/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H127"/>
  <sheetViews>
    <sheetView tabSelected="1" topLeftCell="A4" zoomScaleNormal="100" zoomScaleSheetLayoutView="70" workbookViewId="0">
      <pane xSplit="3" ySplit="7" topLeftCell="CS26" activePane="bottomRight" state="frozen"/>
      <selection activeCell="A4" sqref="A4"/>
      <selection pane="topRight" activeCell="D4" sqref="D4"/>
      <selection pane="bottomLeft" activeCell="A11" sqref="A11"/>
      <selection pane="bottomRight" activeCell="CV50" sqref="CV50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73.85546875" style="4" bestFit="1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11" width="9.5703125" style="4" bestFit="1" customWidth="1"/>
    <col min="112" max="112" width="10.5703125" style="4" bestFit="1" customWidth="1"/>
    <col min="113" max="16384" width="9.140625" style="4"/>
  </cols>
  <sheetData>
    <row r="2" spans="2:112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2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2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2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H5" s="4">
        <v>4304.3442353555029</v>
      </c>
      <c r="CM5" s="4"/>
    </row>
    <row r="6" spans="2:112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Y6" s="42"/>
      <c r="BZ6" s="42"/>
      <c r="CA6" s="42"/>
      <c r="CB6" s="42"/>
      <c r="CC6" s="42"/>
      <c r="CD6" s="42"/>
      <c r="CE6" s="42"/>
      <c r="CF6" s="42"/>
      <c r="CG6" s="42"/>
      <c r="CH6" s="42">
        <f>CH5-CH36</f>
        <v>4251.9513321476134</v>
      </c>
      <c r="CI6" s="42"/>
      <c r="CJ6" s="42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DC6" s="42"/>
      <c r="DD6" s="42"/>
      <c r="DE6" s="42"/>
      <c r="DF6" s="42"/>
      <c r="DG6" s="42"/>
      <c r="DH6" s="42"/>
    </row>
    <row r="7" spans="2:112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</row>
    <row r="8" spans="2:112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CO8" s="4" t="s">
        <v>219</v>
      </c>
      <c r="DH8" s="41"/>
    </row>
    <row r="9" spans="2:112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12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220</v>
      </c>
      <c r="DC10" s="29" t="s">
        <v>222</v>
      </c>
      <c r="DD10" s="29" t="s">
        <v>223</v>
      </c>
      <c r="DE10" s="29" t="s">
        <v>224</v>
      </c>
      <c r="DF10" s="29" t="s">
        <v>225</v>
      </c>
      <c r="DG10" s="29" t="s">
        <v>226</v>
      </c>
      <c r="DH10" s="29" t="s">
        <v>227</v>
      </c>
    </row>
    <row r="11" spans="2:112" s="5" customFormat="1" x14ac:dyDescent="0.25">
      <c r="B11" s="48" t="s">
        <v>65</v>
      </c>
      <c r="C11" s="48" t="s">
        <v>18</v>
      </c>
      <c r="D11" s="48" t="s">
        <v>87</v>
      </c>
      <c r="E11" s="51">
        <v>1229.7660000000001</v>
      </c>
      <c r="F11" s="51">
        <v>1230.143</v>
      </c>
      <c r="G11" s="51">
        <v>1247.002</v>
      </c>
      <c r="H11" s="51">
        <v>1305.71</v>
      </c>
      <c r="I11" s="51">
        <v>914.33900000000006</v>
      </c>
      <c r="J11" s="51">
        <v>1035.796</v>
      </c>
      <c r="K11" s="51">
        <v>1033.1969999999999</v>
      </c>
      <c r="L11" s="51">
        <v>1045.221</v>
      </c>
      <c r="M11" s="51">
        <v>1049.338</v>
      </c>
      <c r="N11" s="51">
        <v>1072.576</v>
      </c>
      <c r="O11" s="51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4">
        <v>1987.0857239299571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2084.5120639413281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2198.8384187089214</v>
      </c>
      <c r="BY11" s="30">
        <v>2207.3533098664989</v>
      </c>
      <c r="BZ11" s="30">
        <v>2224.4245277871537</v>
      </c>
      <c r="CA11" s="30">
        <v>2248.7101298522762</v>
      </c>
      <c r="CB11" s="30">
        <v>2250.2068244098523</v>
      </c>
      <c r="CC11" s="30">
        <v>2292.5099307356631</v>
      </c>
      <c r="CD11" s="30">
        <v>2291.6739922312354</v>
      </c>
      <c r="CE11" s="30">
        <v>2282.3309343267451</v>
      </c>
      <c r="CF11" s="30">
        <v>2289.3316464732147</v>
      </c>
      <c r="CG11" s="30">
        <v>2279.5767912157198</v>
      </c>
      <c r="CH11" s="27">
        <v>2274.2672810975878</v>
      </c>
      <c r="CI11" s="27">
        <v>2277.4094894899367</v>
      </c>
      <c r="CJ11" s="27">
        <v>2443.2804929953081</v>
      </c>
      <c r="CK11" s="47">
        <v>2450.4748006632044</v>
      </c>
      <c r="CL11" s="45">
        <v>2433.2471110572992</v>
      </c>
      <c r="CM11" s="45">
        <v>2450.2555400409119</v>
      </c>
      <c r="CN11" s="45">
        <v>2478.9397484562219</v>
      </c>
      <c r="CO11" s="45">
        <v>2459.148626615302</v>
      </c>
      <c r="CP11" s="45">
        <v>2495.3574058461281</v>
      </c>
      <c r="CQ11" s="45">
        <v>2508.5384551785264</v>
      </c>
      <c r="CR11" s="45">
        <v>2505.9549088513968</v>
      </c>
      <c r="CS11" s="45">
        <v>2543.6182463548648</v>
      </c>
      <c r="CT11" s="55">
        <v>2586.7711009419481</v>
      </c>
      <c r="CU11" s="45">
        <v>2648.3891230005452</v>
      </c>
      <c r="CV11" s="45">
        <v>2603.630516851289</v>
      </c>
      <c r="CW11" s="66">
        <v>2600.5279994685625</v>
      </c>
      <c r="CX11" s="66">
        <v>2598.7022530694157</v>
      </c>
      <c r="CY11" s="66">
        <v>2629.9323337821402</v>
      </c>
      <c r="CZ11" s="66">
        <v>2619.8483535333116</v>
      </c>
      <c r="DA11" s="66">
        <v>2625.6553953554853</v>
      </c>
      <c r="DB11" s="66">
        <v>2643.6774012814421</v>
      </c>
      <c r="DC11" s="66">
        <v>2663.0644745234531</v>
      </c>
      <c r="DD11" s="66">
        <v>2674.7092535417396</v>
      </c>
      <c r="DE11" s="66">
        <v>2714.3661431274368</v>
      </c>
      <c r="DF11" s="66">
        <v>2714.0829529644921</v>
      </c>
      <c r="DG11" s="66">
        <v>2674.1892508526103</v>
      </c>
      <c r="DH11" s="72">
        <v>2846.8649026173375</v>
      </c>
    </row>
    <row r="12" spans="2:112" s="5" customFormat="1" x14ac:dyDescent="0.25">
      <c r="B12" s="48" t="s">
        <v>66</v>
      </c>
      <c r="C12" s="48" t="s">
        <v>0</v>
      </c>
      <c r="D12" s="48" t="s">
        <v>88</v>
      </c>
      <c r="E12" s="51">
        <v>491.76299999999998</v>
      </c>
      <c r="F12" s="51">
        <v>492.39499999999998</v>
      </c>
      <c r="G12" s="51">
        <v>492.60899999999998</v>
      </c>
      <c r="H12" s="51">
        <v>495.80399999999997</v>
      </c>
      <c r="I12" s="51">
        <v>492.57100000000003</v>
      </c>
      <c r="J12" s="51">
        <v>610.89400000000001</v>
      </c>
      <c r="K12" s="51">
        <v>610.48099999999999</v>
      </c>
      <c r="L12" s="51">
        <v>611.279</v>
      </c>
      <c r="M12" s="51">
        <v>610.37400000000002</v>
      </c>
      <c r="N12" s="51">
        <v>626.68200000000002</v>
      </c>
      <c r="O12" s="51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5">
        <v>767.51377031851052</v>
      </c>
      <c r="CI12" s="27">
        <v>765.37718076567535</v>
      </c>
      <c r="CJ12" s="27">
        <v>918.61758756319307</v>
      </c>
      <c r="CK12" s="45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66">
        <v>1224.5253001279359</v>
      </c>
      <c r="CX12" s="66">
        <v>1223.4635710299976</v>
      </c>
      <c r="CY12" s="66">
        <v>1254.1388723395596</v>
      </c>
      <c r="CZ12" s="66">
        <v>1254.175558947619</v>
      </c>
      <c r="DA12" s="66">
        <v>1255.8730650205173</v>
      </c>
      <c r="DB12" s="66">
        <v>1276.55533510187</v>
      </c>
      <c r="DC12" s="66">
        <v>1281.0848718884452</v>
      </c>
      <c r="DD12" s="66">
        <v>1283.9874369665899</v>
      </c>
      <c r="DE12" s="66">
        <v>1314.3136471876264</v>
      </c>
      <c r="DF12" s="66">
        <v>1322.6423167642561</v>
      </c>
      <c r="DG12" s="66">
        <v>1316.5140314841105</v>
      </c>
      <c r="DH12" s="72">
        <v>1521.7302192888176</v>
      </c>
    </row>
    <row r="13" spans="2:112" s="5" customFormat="1" x14ac:dyDescent="0.25">
      <c r="B13" s="48" t="s">
        <v>67</v>
      </c>
      <c r="C13" s="48" t="s">
        <v>1</v>
      </c>
      <c r="D13" s="48" t="s">
        <v>89</v>
      </c>
      <c r="E13" s="51">
        <v>306.87200000000001</v>
      </c>
      <c r="F13" s="51">
        <v>307.22899999999998</v>
      </c>
      <c r="G13" s="51">
        <v>314.87799999999999</v>
      </c>
      <c r="H13" s="51">
        <v>302.74099999999999</v>
      </c>
      <c r="I13" s="51">
        <v>302.26400000000001</v>
      </c>
      <c r="J13" s="51">
        <v>300.86399999999998</v>
      </c>
      <c r="K13" s="51">
        <v>299.97399999999999</v>
      </c>
      <c r="L13" s="51">
        <v>299.8</v>
      </c>
      <c r="M13" s="51">
        <v>292.00799999999998</v>
      </c>
      <c r="N13" s="51">
        <v>272.10199999999998</v>
      </c>
      <c r="O13" s="51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543.99498065534715</v>
      </c>
      <c r="CI13" s="27">
        <v>546.70664625195639</v>
      </c>
      <c r="CJ13" s="27">
        <v>553.84312525707901</v>
      </c>
      <c r="CK13" s="45">
        <v>559.25948961950041</v>
      </c>
      <c r="CL13" s="45">
        <v>545.87535567956752</v>
      </c>
      <c r="CM13" s="45">
        <v>554.58202251371642</v>
      </c>
      <c r="CN13" s="47">
        <v>552.49640989957379</v>
      </c>
      <c r="CO13" s="45">
        <v>543.79613740587808</v>
      </c>
      <c r="CP13" s="27">
        <v>538.44533609386656</v>
      </c>
      <c r="CQ13" s="45">
        <v>545.03819443373209</v>
      </c>
      <c r="CR13" s="45">
        <v>538.49367220257614</v>
      </c>
      <c r="CS13" s="45">
        <v>541.35279432160746</v>
      </c>
      <c r="CT13" s="45">
        <v>540.85697536212797</v>
      </c>
      <c r="CU13" s="45">
        <v>549.25527558345493</v>
      </c>
      <c r="CV13" s="45">
        <v>549.254705388302</v>
      </c>
      <c r="CW13" s="66">
        <v>548.34451144396098</v>
      </c>
      <c r="CX13" s="66">
        <v>547.76968569847918</v>
      </c>
      <c r="CY13" s="66">
        <v>551.48469578547883</v>
      </c>
      <c r="CZ13" s="66">
        <v>542.18463412820415</v>
      </c>
      <c r="DA13" s="66">
        <v>542.54717512309037</v>
      </c>
      <c r="DB13" s="66">
        <v>541.17123670610817</v>
      </c>
      <c r="DC13" s="66">
        <v>544.64356340589734</v>
      </c>
      <c r="DD13" s="66">
        <v>551.04836366493419</v>
      </c>
      <c r="DE13" s="66">
        <v>559.39754439853527</v>
      </c>
      <c r="DF13" s="66">
        <v>553.91630387021155</v>
      </c>
      <c r="DG13" s="66">
        <v>542.71345802287635</v>
      </c>
      <c r="DH13" s="72">
        <v>514.07743224034311</v>
      </c>
    </row>
    <row r="14" spans="2:112" s="5" customFormat="1" x14ac:dyDescent="0.25">
      <c r="B14" s="48" t="s">
        <v>73</v>
      </c>
      <c r="C14" s="48" t="s">
        <v>2</v>
      </c>
      <c r="D14" s="48" t="s">
        <v>90</v>
      </c>
      <c r="E14" s="51">
        <v>78.941999999999993</v>
      </c>
      <c r="F14" s="51">
        <v>78.856999999999999</v>
      </c>
      <c r="G14" s="51">
        <v>80.171000000000006</v>
      </c>
      <c r="H14" s="51">
        <v>120.12</v>
      </c>
      <c r="I14" s="51">
        <v>119.504</v>
      </c>
      <c r="J14" s="51">
        <v>124.038</v>
      </c>
      <c r="K14" s="51">
        <v>122.742</v>
      </c>
      <c r="L14" s="51">
        <v>134.142</v>
      </c>
      <c r="M14" s="51">
        <v>146.95599999999999</v>
      </c>
      <c r="N14" s="51">
        <v>173.792</v>
      </c>
      <c r="O14" s="51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965.32566247230477</v>
      </c>
      <c r="CJ14" s="27">
        <v>970.81978017503639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45">
        <v>1000.0494482063556</v>
      </c>
      <c r="CP14" s="27">
        <v>1009.8683033780928</v>
      </c>
      <c r="CQ14" s="27">
        <v>1012.4672910259649</v>
      </c>
      <c r="CR14" s="45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45">
        <v>825.23541182670635</v>
      </c>
      <c r="CW14" s="66">
        <v>827.65818789666571</v>
      </c>
      <c r="CX14" s="66">
        <v>827.46899634093882</v>
      </c>
      <c r="CY14" s="66">
        <v>824.30876565710173</v>
      </c>
      <c r="CZ14" s="66">
        <v>823.48816045748845</v>
      </c>
      <c r="DA14" s="66">
        <v>827.23515521187755</v>
      </c>
      <c r="DB14" s="66">
        <v>825.95082947346407</v>
      </c>
      <c r="DC14" s="66">
        <v>837.33603922911038</v>
      </c>
      <c r="DD14" s="66">
        <v>839.6734529102157</v>
      </c>
      <c r="DE14" s="66">
        <v>840.65495154127484</v>
      </c>
      <c r="DF14" s="66">
        <v>837.52433233002455</v>
      </c>
      <c r="DG14" s="66">
        <v>814.96176134562336</v>
      </c>
      <c r="DH14" s="72">
        <v>811.05725108817683</v>
      </c>
    </row>
    <row r="15" spans="2:112" s="5" customFormat="1" x14ac:dyDescent="0.25">
      <c r="B15" s="48" t="s">
        <v>68</v>
      </c>
      <c r="C15" s="48" t="s">
        <v>14</v>
      </c>
      <c r="D15" s="48" t="s">
        <v>91</v>
      </c>
      <c r="E15" s="51">
        <v>66.702320149628207</v>
      </c>
      <c r="F15" s="51">
        <v>66.7448481886493</v>
      </c>
      <c r="G15" s="51">
        <v>79.514057652373793</v>
      </c>
      <c r="H15" s="51">
        <v>17.274000000000001</v>
      </c>
      <c r="I15" s="51">
        <v>16.987814809797261</v>
      </c>
      <c r="J15" s="51">
        <v>16.602734291519301</v>
      </c>
      <c r="K15" s="51">
        <v>16.590177358263695</v>
      </c>
      <c r="L15" s="51">
        <v>16.553417979277715</v>
      </c>
      <c r="M15" s="51">
        <v>16.565448548812665</v>
      </c>
      <c r="N15" s="51">
        <v>0</v>
      </c>
      <c r="O15" s="51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34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27">
        <v>191.02053842665876</v>
      </c>
      <c r="CW15" s="66">
        <v>196.14714020640116</v>
      </c>
      <c r="CX15" s="66">
        <v>195.99213214414894</v>
      </c>
      <c r="CY15" s="66">
        <v>195.90826571316771</v>
      </c>
      <c r="CZ15" s="66">
        <v>187.27771322711254</v>
      </c>
      <c r="DA15" s="66">
        <v>192.72808597735389</v>
      </c>
      <c r="DB15" s="66">
        <v>192.49758332400174</v>
      </c>
      <c r="DC15" s="66">
        <v>199.3118122536855</v>
      </c>
      <c r="DD15" s="66">
        <v>201.28585036302525</v>
      </c>
      <c r="DE15" s="66">
        <v>223.08793677534234</v>
      </c>
      <c r="DF15" s="66">
        <v>221.23526748723322</v>
      </c>
      <c r="DG15" s="66">
        <v>104.81251832543128</v>
      </c>
      <c r="DH15" s="74">
        <v>5.7072379973034986</v>
      </c>
    </row>
    <row r="16" spans="2:112" s="5" customFormat="1" x14ac:dyDescent="0.25">
      <c r="B16" s="48" t="s">
        <v>69</v>
      </c>
      <c r="C16" s="48" t="s">
        <v>15</v>
      </c>
      <c r="D16" s="48" t="s">
        <v>92</v>
      </c>
      <c r="E16" s="51">
        <v>810.87510663672902</v>
      </c>
      <c r="F16" s="51">
        <v>811.73574945186795</v>
      </c>
      <c r="G16" s="51">
        <v>808.14333100380998</v>
      </c>
      <c r="H16" s="51">
        <v>901.39200000000005</v>
      </c>
      <c r="I16" s="51">
        <v>897.351</v>
      </c>
      <c r="J16" s="51">
        <v>1019.193</v>
      </c>
      <c r="K16" s="51">
        <v>1016.606</v>
      </c>
      <c r="L16" s="51">
        <v>1028.6690000000001</v>
      </c>
      <c r="M16" s="51">
        <v>1032.7729999999999</v>
      </c>
      <c r="N16" s="51">
        <v>1072.576</v>
      </c>
      <c r="O16" s="51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1926.8978573032589</v>
      </c>
      <c r="BZ16" s="30">
        <v>1947.3366486630655</v>
      </c>
      <c r="CA16" s="30">
        <v>1954.223772393693</v>
      </c>
      <c r="CB16" s="30">
        <v>1932.2127833893123</v>
      </c>
      <c r="CC16" s="34">
        <v>1970.4813593199069</v>
      </c>
      <c r="CD16" s="30">
        <v>1937.1047636226422</v>
      </c>
      <c r="CE16" s="30">
        <v>1931.538152476759</v>
      </c>
      <c r="CF16" s="30">
        <v>1940.2719671965276</v>
      </c>
      <c r="CG16" s="30">
        <v>1910.3867805347609</v>
      </c>
      <c r="CH16" s="27">
        <v>1912.9735016115546</v>
      </c>
      <c r="CI16" s="27">
        <v>1916.4706230416721</v>
      </c>
      <c r="CJ16" s="27">
        <v>2058.4014559788939</v>
      </c>
      <c r="CK16" s="45">
        <v>2065.0540636853975</v>
      </c>
      <c r="CL16" s="45">
        <v>2053.3048962390571</v>
      </c>
      <c r="CM16" s="45">
        <v>2054.5556305016353</v>
      </c>
      <c r="CN16" s="45">
        <v>2053.6110363442631</v>
      </c>
      <c r="CO16" s="45">
        <v>2035.010698410545</v>
      </c>
      <c r="CP16" s="45">
        <v>2055.2633741856021</v>
      </c>
      <c r="CQ16" s="27">
        <v>2061.8676705065004</v>
      </c>
      <c r="CR16" s="45">
        <v>2061.357385083747</v>
      </c>
      <c r="CS16" s="45">
        <v>2078.9438596500027</v>
      </c>
      <c r="CT16" s="27">
        <v>2097.8894132697392</v>
      </c>
      <c r="CU16" s="27">
        <v>2115.5098163908247</v>
      </c>
      <c r="CV16" s="45">
        <v>2412.6099784246303</v>
      </c>
      <c r="CW16" s="66">
        <v>2404.3808592621613</v>
      </c>
      <c r="CX16" s="66">
        <v>2402.7101209252664</v>
      </c>
      <c r="CY16" s="66">
        <v>2434.0240680689726</v>
      </c>
      <c r="CZ16" s="66">
        <v>2432.570640306199</v>
      </c>
      <c r="DA16" s="66">
        <v>2432.9273093781312</v>
      </c>
      <c r="DB16" s="66">
        <v>2451.1798179574403</v>
      </c>
      <c r="DC16" s="66">
        <v>2463.7526622697678</v>
      </c>
      <c r="DD16" s="66">
        <v>2473.4234031787146</v>
      </c>
      <c r="DE16" s="66">
        <v>2491.2782063520935</v>
      </c>
      <c r="DF16" s="66">
        <v>2492.8476854772593</v>
      </c>
      <c r="DG16" s="66">
        <v>2569.3767325271792</v>
      </c>
      <c r="DH16" s="74">
        <v>2841.1576646200342</v>
      </c>
    </row>
    <row r="17" spans="2:112" s="5" customFormat="1" x14ac:dyDescent="0.25">
      <c r="B17" s="48" t="s">
        <v>74</v>
      </c>
      <c r="C17" s="48" t="s">
        <v>13</v>
      </c>
      <c r="D17" s="48" t="s">
        <v>93</v>
      </c>
      <c r="E17" s="51">
        <v>6.5979999999999999</v>
      </c>
      <c r="F17" s="51">
        <v>6.5780000000000003</v>
      </c>
      <c r="G17" s="51">
        <v>7.1079999999999997</v>
      </c>
      <c r="H17" s="51">
        <v>7.1189999999999998</v>
      </c>
      <c r="I17" s="51">
        <v>6.9649999999999999</v>
      </c>
      <c r="J17" s="51">
        <v>6.9320000000000004</v>
      </c>
      <c r="K17" s="51">
        <v>6.9392317848410752</v>
      </c>
      <c r="L17" s="51">
        <v>6.9508190000000001</v>
      </c>
      <c r="M17" s="51">
        <v>6.9686615625000004</v>
      </c>
      <c r="N17" s="51">
        <v>4.97999093695271</v>
      </c>
      <c r="O17" s="51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74"/>
    </row>
    <row r="18" spans="2:112" s="5" customFormat="1" x14ac:dyDescent="0.25">
      <c r="B18" s="48" t="s">
        <v>75</v>
      </c>
      <c r="C18" s="48" t="s">
        <v>20</v>
      </c>
      <c r="D18" s="48" t="s">
        <v>94</v>
      </c>
      <c r="E18" s="51">
        <v>345.59100000000001</v>
      </c>
      <c r="F18" s="51">
        <v>345.084</v>
      </c>
      <c r="G18" s="51">
        <v>352.23599999999999</v>
      </c>
      <c r="H18" s="51">
        <v>379.92599999999999</v>
      </c>
      <c r="I18" s="51">
        <v>406.21816022093299</v>
      </c>
      <c r="J18" s="51">
        <v>438.60215383861714</v>
      </c>
      <c r="K18" s="51">
        <v>436.81057269396962</v>
      </c>
      <c r="L18" s="51">
        <v>454.19299999999998</v>
      </c>
      <c r="M18" s="51">
        <v>441.74099999999999</v>
      </c>
      <c r="N18" s="51">
        <v>873.45799999999997</v>
      </c>
      <c r="O18" s="51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904.04263074417213</v>
      </c>
      <c r="BZ18" s="30">
        <v>970.19867943410748</v>
      </c>
      <c r="CA18" s="30">
        <v>966.02356216031524</v>
      </c>
      <c r="CB18" s="30">
        <v>1005.3533719208828</v>
      </c>
      <c r="CC18" s="30">
        <v>951.69605807966752</v>
      </c>
      <c r="CD18" s="30">
        <v>947.647542693324</v>
      </c>
      <c r="CE18" s="30">
        <v>942.33425863408024</v>
      </c>
      <c r="CF18" s="30">
        <v>916.91804763695507</v>
      </c>
      <c r="CG18" s="30">
        <v>909.53309894387598</v>
      </c>
      <c r="CH18" s="27">
        <v>900.23429257357316</v>
      </c>
      <c r="CI18" s="27">
        <v>1060.6181440744929</v>
      </c>
      <c r="CJ18" s="27">
        <v>905.50138659394793</v>
      </c>
      <c r="CK18" s="45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6">
        <v>778.22489264736782</v>
      </c>
      <c r="CW18" s="66">
        <v>777.82267544705849</v>
      </c>
      <c r="CX18" s="66">
        <v>787.29640635227656</v>
      </c>
      <c r="CY18" s="66">
        <v>778.27611881323287</v>
      </c>
      <c r="CZ18" s="66">
        <v>782.38201462157895</v>
      </c>
      <c r="DA18" s="66">
        <v>774.26546636824446</v>
      </c>
      <c r="DB18" s="66">
        <v>797.63074767460387</v>
      </c>
      <c r="DC18" s="66">
        <v>792.36860334176049</v>
      </c>
      <c r="DD18" s="66">
        <v>844.04676643333175</v>
      </c>
      <c r="DE18" s="66">
        <v>841.33012156387565</v>
      </c>
      <c r="DF18" s="66">
        <v>819.77087418839528</v>
      </c>
      <c r="DG18" s="66">
        <v>809.87142929546792</v>
      </c>
      <c r="DH18" s="74">
        <v>940.6238654424784</v>
      </c>
    </row>
    <row r="19" spans="2:112" s="5" customFormat="1" x14ac:dyDescent="0.25">
      <c r="B19" s="48" t="s">
        <v>70</v>
      </c>
      <c r="C19" s="48" t="s">
        <v>80</v>
      </c>
      <c r="D19" s="48" t="s">
        <v>95</v>
      </c>
      <c r="E19" s="50">
        <v>5.48</v>
      </c>
      <c r="F19" s="50">
        <v>6.1806131993646503</v>
      </c>
      <c r="G19" s="51">
        <v>6.3581585478762399</v>
      </c>
      <c r="H19" s="51">
        <v>102.36799999999999</v>
      </c>
      <c r="I19" s="57">
        <v>104.554</v>
      </c>
      <c r="J19" s="51">
        <v>234.94399999999999</v>
      </c>
      <c r="K19" s="51">
        <v>234.947</v>
      </c>
      <c r="L19" s="51">
        <v>247.505</v>
      </c>
      <c r="M19" s="51">
        <v>260.262</v>
      </c>
      <c r="N19" s="51">
        <v>395.964</v>
      </c>
      <c r="O19" s="51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66">
        <v>1.8023209920749999</v>
      </c>
      <c r="CX19" s="66">
        <v>0.1167035</v>
      </c>
      <c r="CY19" s="66">
        <v>33.448900239804082</v>
      </c>
      <c r="CZ19" s="66">
        <v>5.0714479499999996</v>
      </c>
      <c r="DA19" s="66">
        <v>8.64847082</v>
      </c>
      <c r="DB19" s="66">
        <v>30.618356187368423</v>
      </c>
      <c r="DC19" s="66">
        <v>6.9308314399999995</v>
      </c>
      <c r="DD19" s="66">
        <v>0.69708309999999996</v>
      </c>
      <c r="DE19" s="66">
        <v>31.072936542130574</v>
      </c>
      <c r="DF19" s="66">
        <v>17.351996019999998</v>
      </c>
      <c r="DG19" s="66">
        <v>5.0211444799999994</v>
      </c>
      <c r="DH19" s="74">
        <v>216.2100410551123</v>
      </c>
    </row>
    <row r="20" spans="2:112" s="5" customFormat="1" x14ac:dyDescent="0.25">
      <c r="B20" s="48" t="s">
        <v>76</v>
      </c>
      <c r="C20" s="48" t="s">
        <v>81</v>
      </c>
      <c r="D20" s="48" t="s">
        <v>96</v>
      </c>
      <c r="E20" s="49">
        <v>2.91523546274626</v>
      </c>
      <c r="F20" s="49">
        <v>2.95103300452962</v>
      </c>
      <c r="G20" s="50">
        <v>3.4580445809653901</v>
      </c>
      <c r="H20" s="51">
        <v>63.884574895426105</v>
      </c>
      <c r="I20" s="51">
        <v>67.038521897933109</v>
      </c>
      <c r="J20" s="51">
        <v>74.372130767361298</v>
      </c>
      <c r="K20" s="51">
        <v>76.915346514747398</v>
      </c>
      <c r="L20" s="51">
        <v>77.184751775169303</v>
      </c>
      <c r="M20" s="51">
        <v>86.154755741028609</v>
      </c>
      <c r="N20" s="51">
        <v>175.02630052944897</v>
      </c>
      <c r="O20" s="51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6">
        <v>5.2996528974452257</v>
      </c>
      <c r="CI20" s="27">
        <v>21.375542149830402</v>
      </c>
      <c r="CJ20" s="27">
        <v>11.561871991473105</v>
      </c>
      <c r="CK20" s="45">
        <v>10.4332940132951</v>
      </c>
      <c r="CL20" s="27">
        <v>5.4961171234949999</v>
      </c>
      <c r="CM20" s="27">
        <v>2.8208327308605519</v>
      </c>
      <c r="CN20" s="45">
        <v>0.10508471000000001</v>
      </c>
      <c r="CO20" s="27">
        <v>10.544652665853999</v>
      </c>
      <c r="CP20" s="45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66">
        <v>4.3510597765033028</v>
      </c>
      <c r="CX20" s="66">
        <v>0.96364165173000005</v>
      </c>
      <c r="CY20" s="66">
        <v>2.4611839448703869</v>
      </c>
      <c r="CZ20" s="67">
        <v>4.1134032923700001</v>
      </c>
      <c r="DA20" s="66">
        <v>7.7978425132879998</v>
      </c>
      <c r="DB20" s="66">
        <v>8.7701214057894727</v>
      </c>
      <c r="DC20" s="66">
        <v>4.5391176252310776</v>
      </c>
      <c r="DD20" s="66">
        <v>0.87467786000000003</v>
      </c>
      <c r="DE20" s="66">
        <v>2.4920108455799999</v>
      </c>
      <c r="DF20" s="66">
        <v>4.709686604362</v>
      </c>
      <c r="DG20" s="66">
        <v>21.873099359293001</v>
      </c>
      <c r="DH20" s="74">
        <v>35.886183433876539</v>
      </c>
    </row>
    <row r="21" spans="2:112" s="5" customFormat="1" x14ac:dyDescent="0.25">
      <c r="B21" s="48" t="s">
        <v>52</v>
      </c>
      <c r="C21" s="48" t="s">
        <v>122</v>
      </c>
      <c r="D21" s="48" t="s">
        <v>97</v>
      </c>
      <c r="E21" s="49">
        <v>1.3560000000000001</v>
      </c>
      <c r="F21" s="49">
        <v>1.54130157123693</v>
      </c>
      <c r="G21" s="49">
        <v>1.7112963338251399</v>
      </c>
      <c r="H21" s="51">
        <v>7.4055716061006898</v>
      </c>
      <c r="I21" s="51">
        <v>9.3743916491853589</v>
      </c>
      <c r="J21" s="51">
        <v>11.8246332570983</v>
      </c>
      <c r="K21" s="51">
        <v>13.4018995253795</v>
      </c>
      <c r="L21" s="51">
        <v>13.662163408087</v>
      </c>
      <c r="M21" s="51">
        <v>19.111488835512102</v>
      </c>
      <c r="N21" s="51">
        <v>19.873709411558597</v>
      </c>
      <c r="O21" s="51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5">
        <v>4.3583511500000007</v>
      </c>
      <c r="CL21" s="27">
        <v>0.46897054030200003</v>
      </c>
      <c r="CM21" s="27">
        <v>1.3050815200000001</v>
      </c>
      <c r="CN21" s="45">
        <v>4.6655435899999995</v>
      </c>
      <c r="CO21" s="27">
        <v>3.3658920908070002</v>
      </c>
      <c r="CP21" s="45">
        <v>12.006563000403297</v>
      </c>
      <c r="CQ21" s="27">
        <v>2.37196162</v>
      </c>
      <c r="CR21" s="45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66">
        <v>9.0218473243373172</v>
      </c>
      <c r="CX21" s="66">
        <v>0.85536657319000009</v>
      </c>
      <c r="CY21" s="66">
        <v>1.0896742399999999</v>
      </c>
      <c r="CZ21" s="66">
        <v>16.587091103828001</v>
      </c>
      <c r="DA21" s="66">
        <v>7.358540836499043</v>
      </c>
      <c r="DB21" s="66">
        <v>4.2432890400000014</v>
      </c>
      <c r="DC21" s="66">
        <v>19.7168535904</v>
      </c>
      <c r="DD21" s="66">
        <v>1.1380898599999998</v>
      </c>
      <c r="DE21" s="66">
        <v>1.4931761162320001</v>
      </c>
      <c r="DF21" s="66">
        <v>7.3315574730040014</v>
      </c>
      <c r="DG21" s="66">
        <v>11.524963512436507</v>
      </c>
      <c r="DH21" s="74">
        <v>4.4697877009467799</v>
      </c>
    </row>
    <row r="22" spans="2:112" s="5" customFormat="1" x14ac:dyDescent="0.25">
      <c r="B22" s="48" t="s">
        <v>71</v>
      </c>
      <c r="C22" s="48" t="s">
        <v>82</v>
      </c>
      <c r="D22" s="48" t="s">
        <v>98</v>
      </c>
      <c r="E22" s="49">
        <v>0.70819332736731089</v>
      </c>
      <c r="F22" s="49">
        <v>0.73053009597560981</v>
      </c>
      <c r="G22" s="49">
        <v>0.73054264998178509</v>
      </c>
      <c r="H22" s="49">
        <v>20.67</v>
      </c>
      <c r="I22" s="49">
        <v>20.956661831916307</v>
      </c>
      <c r="J22" s="49">
        <v>21.239441832624554</v>
      </c>
      <c r="K22" s="49">
        <v>22.61471855943406</v>
      </c>
      <c r="L22" s="49">
        <v>22.683</v>
      </c>
      <c r="M22" s="49">
        <v>22.719167012756152</v>
      </c>
      <c r="N22" s="49">
        <v>22.83146576517801</v>
      </c>
      <c r="O22" s="49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5">
        <v>0</v>
      </c>
      <c r="CL22" s="27">
        <v>0.16239428600000003</v>
      </c>
      <c r="CM22" s="27">
        <v>0.18065218289229673</v>
      </c>
      <c r="CN22" s="45">
        <v>0.11006976999999998</v>
      </c>
      <c r="CO22" s="27">
        <v>0.33660245939800004</v>
      </c>
      <c r="CP22" s="45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</v>
      </c>
      <c r="CW22" s="66">
        <v>0.15780358000000003</v>
      </c>
      <c r="CX22" s="66">
        <v>0.27653128000000005</v>
      </c>
      <c r="CY22" s="66">
        <v>0.17864930935554196</v>
      </c>
      <c r="CZ22" s="66">
        <v>0.20327413451599999</v>
      </c>
      <c r="DA22" s="66">
        <v>0.19630561999999999</v>
      </c>
      <c r="DB22" s="66">
        <v>8.5705283157894732E-2</v>
      </c>
      <c r="DC22" s="66">
        <v>0.25117330335493826</v>
      </c>
      <c r="DD22" s="66">
        <v>0.25975715999999999</v>
      </c>
      <c r="DE22" s="66">
        <v>2.366327E-2</v>
      </c>
      <c r="DF22" s="66">
        <v>7.7611598963379977</v>
      </c>
      <c r="DG22" s="66">
        <v>0.21024052000000001</v>
      </c>
      <c r="DH22" s="74">
        <v>8.4848290000000007E-2</v>
      </c>
    </row>
    <row r="23" spans="2:112" s="65" customFormat="1" ht="15" customHeight="1" x14ac:dyDescent="0.25">
      <c r="B23" s="58" t="s">
        <v>64</v>
      </c>
      <c r="C23" s="58" t="s">
        <v>19</v>
      </c>
      <c r="D23" s="58" t="s">
        <v>99</v>
      </c>
      <c r="E23" s="59">
        <v>3730.3451040266323</v>
      </c>
      <c r="F23" s="59">
        <v>3731.2995385720078</v>
      </c>
      <c r="G23" s="59">
        <v>3883.5547244314394</v>
      </c>
      <c r="H23" s="59">
        <v>4084.3954605536192</v>
      </c>
      <c r="I23" s="59">
        <v>4010.2048597083344</v>
      </c>
      <c r="J23" s="59">
        <v>3721.8045796540105</v>
      </c>
      <c r="K23" s="59">
        <v>3707.1311284990165</v>
      </c>
      <c r="L23" s="59">
        <v>3752.0639392209455</v>
      </c>
      <c r="M23" s="59">
        <v>3930.9680668726041</v>
      </c>
      <c r="N23" s="59">
        <v>3854.1173532900903</v>
      </c>
      <c r="O23" s="59">
        <v>4176.2636559352895</v>
      </c>
      <c r="P23" s="60">
        <v>4207.5640206125681</v>
      </c>
      <c r="Q23" s="60">
        <v>4375.314802122889</v>
      </c>
      <c r="R23" s="60">
        <v>4379.9952633291459</v>
      </c>
      <c r="S23" s="60">
        <v>4394.5214509508614</v>
      </c>
      <c r="T23" s="60">
        <v>4438.5407842964432</v>
      </c>
      <c r="U23" s="60">
        <v>4548.997511247755</v>
      </c>
      <c r="V23" s="60">
        <v>4664.9354136741485</v>
      </c>
      <c r="W23" s="60">
        <v>4965.5841078546373</v>
      </c>
      <c r="X23" s="60">
        <v>5014.6527906397787</v>
      </c>
      <c r="Y23" s="60">
        <v>5223.7825552119257</v>
      </c>
      <c r="Z23" s="60">
        <v>5262.2492559166731</v>
      </c>
      <c r="AA23" s="60">
        <v>5336.7929044588236</v>
      </c>
      <c r="AB23" s="60">
        <v>5439.8745888911753</v>
      </c>
      <c r="AC23" s="60">
        <v>5543.6753079186856</v>
      </c>
      <c r="AD23" s="60">
        <v>5483.5822701167244</v>
      </c>
      <c r="AE23" s="60">
        <v>5519.1467710993848</v>
      </c>
      <c r="AF23" s="60">
        <v>5662.0105816156292</v>
      </c>
      <c r="AG23" s="60">
        <v>5698.2322662806801</v>
      </c>
      <c r="AH23" s="60">
        <v>5711.0577194748103</v>
      </c>
      <c r="AI23" s="60">
        <v>5632.2857140612714</v>
      </c>
      <c r="AJ23" s="60">
        <v>5659.2346425018022</v>
      </c>
      <c r="AK23" s="60">
        <v>5668.8055400415078</v>
      </c>
      <c r="AL23" s="60">
        <v>5689.9584444874681</v>
      </c>
      <c r="AM23" s="60">
        <v>5670.7276217263716</v>
      </c>
      <c r="AN23" s="60">
        <v>5800.3864562377466</v>
      </c>
      <c r="AO23" s="60">
        <v>6509.3796922509382</v>
      </c>
      <c r="AP23" s="60">
        <v>6746.8289577874311</v>
      </c>
      <c r="AQ23" s="60">
        <v>6482.8712997892935</v>
      </c>
      <c r="AR23" s="60">
        <v>6858.2754259734484</v>
      </c>
      <c r="AS23" s="60">
        <v>7206.7221038372445</v>
      </c>
      <c r="AT23" s="60">
        <v>7188.7639789389859</v>
      </c>
      <c r="AU23" s="60">
        <v>7143.3584753048917</v>
      </c>
      <c r="AV23" s="60">
        <v>7276.1190409740984</v>
      </c>
      <c r="AW23" s="60">
        <v>7299.2480313994211</v>
      </c>
      <c r="AX23" s="60">
        <v>7406.5906259670555</v>
      </c>
      <c r="AY23" s="60">
        <v>7399.1019667687651</v>
      </c>
      <c r="AZ23" s="60">
        <v>7570.4684865433919</v>
      </c>
      <c r="BA23" s="60">
        <v>6998.8752867764497</v>
      </c>
      <c r="BB23" s="60">
        <v>7007.0039194025303</v>
      </c>
      <c r="BC23" s="60">
        <v>7306.6379151461379</v>
      </c>
      <c r="BD23" s="60">
        <v>12220.704292942906</v>
      </c>
      <c r="BE23" s="60">
        <v>13085.478249152475</v>
      </c>
      <c r="BF23" s="60">
        <v>13492.731842604466</v>
      </c>
      <c r="BG23" s="60">
        <v>13879.929095712212</v>
      </c>
      <c r="BH23" s="60">
        <v>13904.974086297761</v>
      </c>
      <c r="BI23" s="60">
        <v>16346.609011931825</v>
      </c>
      <c r="BJ23" s="60">
        <v>16215.209222601628</v>
      </c>
      <c r="BK23" s="60">
        <v>16716.871676191018</v>
      </c>
      <c r="BL23" s="60">
        <f>17000961216.103/1000000</f>
        <v>17000.961216103002</v>
      </c>
      <c r="BM23" s="60">
        <v>16719.446872747594</v>
      </c>
      <c r="BN23" s="60">
        <v>16723.37277297306</v>
      </c>
      <c r="BO23" s="60">
        <v>16719.623922750627</v>
      </c>
      <c r="BP23" s="60">
        <v>16709.594988804343</v>
      </c>
      <c r="BQ23" s="60">
        <v>16734.300065551794</v>
      </c>
      <c r="BR23" s="60">
        <v>17029.281330607875</v>
      </c>
      <c r="BS23" s="60">
        <v>17013.9347247886</v>
      </c>
      <c r="BT23" s="60">
        <v>17282.005879720269</v>
      </c>
      <c r="BU23" s="60">
        <v>16450.424037245939</v>
      </c>
      <c r="BV23" s="60">
        <v>16399.4287877893</v>
      </c>
      <c r="BW23" s="60">
        <v>16383.481429975356</v>
      </c>
      <c r="BX23" s="61">
        <f>21024064526.6174/1000000</f>
        <v>21024.0645266174</v>
      </c>
      <c r="BY23" s="61">
        <f>20750319975.3027/1000000</f>
        <v>20750.3199753027</v>
      </c>
      <c r="BZ23" s="61">
        <f>20881915451.684/1000000</f>
        <v>20881.915451683999</v>
      </c>
      <c r="CA23" s="61">
        <f>21040774863.2009/1000000</f>
        <v>21040.774863200902</v>
      </c>
      <c r="CB23" s="61">
        <f>20587055646.3956/1000000</f>
        <v>20587.055646395598</v>
      </c>
      <c r="CC23" s="61">
        <f>20731671917.5285/1000000</f>
        <v>20731.6719175285</v>
      </c>
      <c r="CD23" s="61">
        <f>21115038242.8575/1000000</f>
        <v>21115.038242857499</v>
      </c>
      <c r="CE23" s="61">
        <f>22109200801.0369/1000000</f>
        <v>22109.200801036899</v>
      </c>
      <c r="CF23" s="60">
        <f>22673622562.126/1000000</f>
        <v>22673.622562125998</v>
      </c>
      <c r="CG23" s="77">
        <v>23006.873423507168</v>
      </c>
      <c r="CH23" s="76">
        <v>24101.567508096228</v>
      </c>
      <c r="CI23" s="78">
        <v>25411.521354881399</v>
      </c>
      <c r="CJ23" s="76">
        <v>25506.202164106944</v>
      </c>
      <c r="CK23" s="62">
        <f>25693414028.9798/1000000</f>
        <v>25693.414028979802</v>
      </c>
      <c r="CL23" s="62">
        <f>25606853116.3338/1000000</f>
        <v>25606.853116333801</v>
      </c>
      <c r="CM23" s="63">
        <f>26601441204.7048/1000000</f>
        <v>26601.441204704799</v>
      </c>
      <c r="CN23" s="63">
        <f>27536037599.5451/1000000</f>
        <v>27536.0375995451</v>
      </c>
      <c r="CO23" s="63">
        <f>27109048649.3834/1000000</f>
        <v>27109.0486493834</v>
      </c>
      <c r="CP23" s="63">
        <f>27030192336.1537/1000000</f>
        <v>27030.192336153701</v>
      </c>
      <c r="CQ23" s="62">
        <f>27604953302.8772/1000000</f>
        <v>27604.953302877202</v>
      </c>
      <c r="CR23" s="62">
        <f>27506261430.551/1000000</f>
        <v>27506.261430551</v>
      </c>
      <c r="CS23" s="62">
        <f>27541599193.5021/1000000</f>
        <v>27541.599193502101</v>
      </c>
      <c r="CT23" s="62">
        <f>26482885486.5584/1000000</f>
        <v>26482.8854865584</v>
      </c>
      <c r="CU23" s="62">
        <f>26132039739.8537/1000000</f>
        <v>26132.039739853699</v>
      </c>
      <c r="CV23" s="63">
        <f>25864113278.7552/1000000</f>
        <v>25864.113278755198</v>
      </c>
      <c r="CW23" s="63">
        <f>24945844119.3293/1000000</f>
        <v>24945.8441193293</v>
      </c>
      <c r="CX23" s="64">
        <v>24330.893008592193</v>
      </c>
      <c r="CY23" s="63">
        <v>23301.733436532239</v>
      </c>
      <c r="CZ23" s="63">
        <v>22968.436629518783</v>
      </c>
      <c r="DA23" s="63">
        <v>22113.285064630469</v>
      </c>
      <c r="DB23" s="69">
        <v>22067.014147187518</v>
      </c>
      <c r="DC23" s="75">
        <v>21567.838208696263</v>
      </c>
      <c r="DD23" s="75">
        <v>21072.944688980027</v>
      </c>
      <c r="DE23" s="75">
        <v>21674.27038198584</v>
      </c>
      <c r="DF23" s="75">
        <v>22111.422380296481</v>
      </c>
      <c r="DG23" s="75">
        <v>21690.928882028085</v>
      </c>
      <c r="DH23" s="75">
        <v>22222.672531675649</v>
      </c>
    </row>
    <row r="24" spans="2:112" s="5" customFormat="1" x14ac:dyDescent="0.25">
      <c r="B24" s="48" t="s">
        <v>119</v>
      </c>
      <c r="C24" s="48" t="s">
        <v>85</v>
      </c>
      <c r="D24" s="48" t="s">
        <v>116</v>
      </c>
      <c r="E24" s="51">
        <v>2509.7780712683334</v>
      </c>
      <c r="F24" s="51">
        <v>2509.7780712683334</v>
      </c>
      <c r="G24" s="51">
        <v>2509.7780712683334</v>
      </c>
      <c r="H24" s="51">
        <v>2675.1526755706263</v>
      </c>
      <c r="I24" s="51">
        <v>2765.5985341329192</v>
      </c>
      <c r="J24" s="51">
        <v>2488.5087655652119</v>
      </c>
      <c r="K24" s="51">
        <v>2481.418996997505</v>
      </c>
      <c r="L24" s="51">
        <v>2474.3292284297977</v>
      </c>
      <c r="M24" s="51">
        <v>2578.3127997320903</v>
      </c>
      <c r="N24" s="51">
        <v>2460.1496912943835</v>
      </c>
      <c r="O24" s="51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66">
        <v>10066.169922069999</v>
      </c>
      <c r="CV24" s="66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  <c r="DH24" s="74">
        <v>8778.0740945304387</v>
      </c>
    </row>
    <row r="25" spans="2:112" s="2" customFormat="1" x14ac:dyDescent="0.25">
      <c r="B25" s="48" t="s">
        <v>120</v>
      </c>
      <c r="C25" s="48" t="s">
        <v>84</v>
      </c>
      <c r="D25" s="48" t="s">
        <v>117</v>
      </c>
      <c r="E25" s="51">
        <v>570.53311522802801</v>
      </c>
      <c r="F25" s="51">
        <v>571.00138070864796</v>
      </c>
      <c r="G25" s="51">
        <v>604.93423093463127</v>
      </c>
      <c r="H25" s="51">
        <v>611.98806700604291</v>
      </c>
      <c r="I25" s="51">
        <v>639.73782814698063</v>
      </c>
      <c r="J25" s="51">
        <v>642.67389323888074</v>
      </c>
      <c r="K25" s="51">
        <v>631.94339230487526</v>
      </c>
      <c r="L25" s="51">
        <v>690.58755841131403</v>
      </c>
      <c r="M25" s="51">
        <v>757.83333286622258</v>
      </c>
      <c r="N25" s="51">
        <v>822.22518932264063</v>
      </c>
      <c r="O25" s="51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69">
        <v>5019.5255177612753</v>
      </c>
      <c r="CV25" s="69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  <c r="DH25" s="76">
        <v>2393.1690335903745</v>
      </c>
    </row>
    <row r="26" spans="2:112" s="2" customFormat="1" x14ac:dyDescent="0.25">
      <c r="B26" s="48" t="s">
        <v>121</v>
      </c>
      <c r="C26" s="48" t="s">
        <v>86</v>
      </c>
      <c r="D26" s="48" t="s">
        <v>118</v>
      </c>
      <c r="E26" s="51">
        <v>435.12130298701152</v>
      </c>
      <c r="F26" s="51">
        <v>443.52998123726286</v>
      </c>
      <c r="G26" s="51">
        <v>524.40708795085527</v>
      </c>
      <c r="H26" s="51">
        <v>539.53047929140666</v>
      </c>
      <c r="I26" s="51">
        <v>604.86849742843435</v>
      </c>
      <c r="J26" s="51">
        <v>590.6219208499175</v>
      </c>
      <c r="K26" s="51">
        <v>593.76873919663637</v>
      </c>
      <c r="L26" s="51">
        <v>587.14715237983387</v>
      </c>
      <c r="M26" s="51">
        <v>594.82193427429115</v>
      </c>
      <c r="N26" s="51">
        <v>571.74247267306578</v>
      </c>
      <c r="O26" s="51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76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71">
        <v>7617.114125772423</v>
      </c>
      <c r="CV26" s="69">
        <v>7262.4719445163246</v>
      </c>
      <c r="CW26" s="38">
        <v>6867.6610301409019</v>
      </c>
      <c r="CX26" s="38">
        <v>6474.6758146143729</v>
      </c>
      <c r="CY26" s="38">
        <v>5815.4127388449806</v>
      </c>
      <c r="CZ26" s="37">
        <v>5525.6001701832201</v>
      </c>
      <c r="DA26" s="37">
        <v>4739.4688701783352</v>
      </c>
      <c r="DB26" s="37">
        <v>4460.3496871230091</v>
      </c>
      <c r="DC26" s="38">
        <v>3680.5074143265897</v>
      </c>
      <c r="DD26" s="75">
        <v>3650.6723545844616</v>
      </c>
      <c r="DE26" s="75">
        <v>3791.1933930342334</v>
      </c>
      <c r="DF26" s="75">
        <v>3841.95903318926</v>
      </c>
      <c r="DG26" s="75">
        <v>3874.1631537079165</v>
      </c>
      <c r="DH26" s="76">
        <v>3589.4374070048361</v>
      </c>
    </row>
    <row r="27" spans="2:112" s="2" customFormat="1" x14ac:dyDescent="0.25">
      <c r="B27" s="48"/>
      <c r="C27" s="48" t="s">
        <v>207</v>
      </c>
      <c r="D27" s="48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119.73394333</v>
      </c>
      <c r="BZ27" s="34">
        <v>232.96826937999998</v>
      </c>
      <c r="CA27" s="34">
        <v>394.4010371</v>
      </c>
      <c r="CB27" s="34">
        <v>302.74830286999997</v>
      </c>
      <c r="CC27" s="34">
        <v>384.68192608999999</v>
      </c>
      <c r="CD27" s="34">
        <v>631.94841489999988</v>
      </c>
      <c r="CE27" s="34">
        <v>960.90790865999986</v>
      </c>
      <c r="CF27" s="30">
        <v>1226.2294696899999</v>
      </c>
      <c r="CG27" s="77">
        <v>1312.6800682999997</v>
      </c>
      <c r="CH27" s="76">
        <v>1427.2228803799997</v>
      </c>
      <c r="CI27" s="78">
        <v>1990.1108735199996</v>
      </c>
      <c r="CJ27" s="76">
        <v>2252.6361838599996</v>
      </c>
      <c r="CK27" s="37">
        <v>1690.3854426600003</v>
      </c>
      <c r="CL27" s="37">
        <v>1441.0397917400003</v>
      </c>
      <c r="CM27" s="27">
        <v>1525.3437506600003</v>
      </c>
      <c r="CN27" s="27">
        <v>1930.6130894400001</v>
      </c>
      <c r="CO27" s="27">
        <v>2087.2774796600002</v>
      </c>
      <c r="CP27" s="27">
        <v>2100.8235147300002</v>
      </c>
      <c r="CQ27" s="38">
        <v>2531.5939547799999</v>
      </c>
      <c r="CR27" s="37">
        <v>2798.4420681900001</v>
      </c>
      <c r="CS27" s="37">
        <v>2791.5371076100005</v>
      </c>
      <c r="CT27" s="37">
        <v>3082.4924554100007</v>
      </c>
      <c r="CU27" s="71">
        <v>3429.2301742500008</v>
      </c>
      <c r="CV27" s="69">
        <v>4942.3030777700014</v>
      </c>
      <c r="CW27" s="38">
        <v>4798.3066306400015</v>
      </c>
      <c r="CX27" s="38">
        <v>5098.2169050200018</v>
      </c>
      <c r="CY27" s="38">
        <v>4837.771048470001</v>
      </c>
      <c r="CZ27" s="37">
        <v>5027.0110501500003</v>
      </c>
      <c r="DA27" s="37">
        <v>5613.4151510000002</v>
      </c>
      <c r="DB27" s="37">
        <v>5964.1149232199996</v>
      </c>
      <c r="DC27" s="75">
        <v>6195.5736260099993</v>
      </c>
      <c r="DD27" s="75">
        <v>5905.2319920399987</v>
      </c>
      <c r="DE27" s="75">
        <v>6383.8272100499989</v>
      </c>
      <c r="DF27" s="75">
        <v>6614.3407968099991</v>
      </c>
      <c r="DG27" s="75">
        <v>6345.7493299899998</v>
      </c>
      <c r="DH27" s="76">
        <v>7461.9919965500003</v>
      </c>
    </row>
    <row r="28" spans="2:112" s="5" customFormat="1" x14ac:dyDescent="0.25">
      <c r="B28" s="48" t="s">
        <v>72</v>
      </c>
      <c r="C28" s="48" t="s">
        <v>16</v>
      </c>
      <c r="D28" s="48" t="s">
        <v>100</v>
      </c>
      <c r="E28" s="51">
        <v>579.20142281082656</v>
      </c>
      <c r="F28" s="51">
        <v>584.19317407807239</v>
      </c>
      <c r="G28" s="51">
        <v>625.77367155015861</v>
      </c>
      <c r="H28" s="51">
        <v>793.94934993710513</v>
      </c>
      <c r="I28" s="51">
        <v>908.79496249559122</v>
      </c>
      <c r="J28" s="51">
        <v>581.43142279154813</v>
      </c>
      <c r="K28" s="51">
        <v>648.12875351846287</v>
      </c>
      <c r="L28" s="51">
        <v>646.88560354122455</v>
      </c>
      <c r="M28" s="51">
        <v>770.9733217845029</v>
      </c>
      <c r="N28" s="51">
        <v>688.00420334407329</v>
      </c>
      <c r="O28" s="51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5081.7689198168719</v>
      </c>
      <c r="CC28" s="34">
        <v>5247.7765785376259</v>
      </c>
      <c r="CD28" s="34">
        <v>5316.7111738725689</v>
      </c>
      <c r="CE28" s="34">
        <v>5711.1687405465473</v>
      </c>
      <c r="CF28" s="30">
        <v>5879.8364739924145</v>
      </c>
      <c r="CG28" s="79">
        <v>6106.0417212728389</v>
      </c>
      <c r="CH28" s="80">
        <v>6397.2296212161764</v>
      </c>
      <c r="CI28" s="81">
        <v>6596.4973861504222</v>
      </c>
      <c r="CJ28" s="82">
        <v>5522.1454849504253</v>
      </c>
      <c r="CK28" s="76">
        <v>6700.0942302045532</v>
      </c>
      <c r="CL28" s="74">
        <v>6652.7062845771561</v>
      </c>
      <c r="CM28" s="74">
        <v>6974.3386073318507</v>
      </c>
      <c r="CN28" s="74">
        <v>7451.9084967056206</v>
      </c>
      <c r="CO28" s="74">
        <v>6201.3480604879496</v>
      </c>
      <c r="CP28" s="74">
        <v>6565.196949226628</v>
      </c>
      <c r="CQ28" s="74">
        <v>6589.6722611235618</v>
      </c>
      <c r="CR28" s="74">
        <v>6425.7175227620819</v>
      </c>
      <c r="CS28" s="74">
        <v>5153.3868057096015</v>
      </c>
      <c r="CT28" s="76">
        <v>3654.661156874376</v>
      </c>
      <c r="CU28" s="74">
        <v>3438.3506239622261</v>
      </c>
      <c r="CV28" s="74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935.16638652077052</v>
      </c>
      <c r="DE28" s="27">
        <v>890.01153821981052</v>
      </c>
      <c r="DF28" s="27">
        <v>1107.0966613896596</v>
      </c>
      <c r="DG28" s="27">
        <v>1146.2667699490728</v>
      </c>
      <c r="DH28" s="74">
        <v>636.32959323114324</v>
      </c>
    </row>
    <row r="29" spans="2:112" s="5" customFormat="1" x14ac:dyDescent="0.25">
      <c r="B29" s="48"/>
      <c r="C29" s="48" t="s">
        <v>17</v>
      </c>
      <c r="D29" s="48" t="s">
        <v>101</v>
      </c>
      <c r="E29" s="51">
        <v>2936.2310666725461</v>
      </c>
      <c r="F29" s="51">
        <v>2940.1162591361722</v>
      </c>
      <c r="G29" s="51">
        <v>3013.3457186036612</v>
      </c>
      <c r="H29" s="51">
        <v>3032.7218719309703</v>
      </c>
      <c r="I29" s="51">
        <v>3101.4098972127426</v>
      </c>
      <c r="J29" s="51">
        <v>3140.3731568624621</v>
      </c>
      <c r="K29" s="51">
        <v>3059.0023749805541</v>
      </c>
      <c r="L29" s="51">
        <v>3105.1783356797209</v>
      </c>
      <c r="M29" s="51">
        <v>3159.9947450881014</v>
      </c>
      <c r="N29" s="51">
        <v>3166.1131499460166</v>
      </c>
      <c r="O29" s="51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15761.608858146972</v>
      </c>
      <c r="BZ29" s="34">
        <v>15781.252985640287</v>
      </c>
      <c r="CA29" s="34">
        <v>15860.434193736217</v>
      </c>
      <c r="CB29" s="34">
        <v>15505.286726578766</v>
      </c>
      <c r="CC29" s="34">
        <v>15483.895338990906</v>
      </c>
      <c r="CD29" s="34">
        <v>15798.327068984945</v>
      </c>
      <c r="CE29" s="34">
        <v>16398.032060490401</v>
      </c>
      <c r="CF29" s="44">
        <v>16793.786088133624</v>
      </c>
      <c r="CG29" s="79">
        <v>16900.831702234329</v>
      </c>
      <c r="CH29" s="80">
        <v>17704.33788688005</v>
      </c>
      <c r="CI29" s="80">
        <v>18815.023968730977</v>
      </c>
      <c r="CJ29" s="80">
        <v>19984.056679156518</v>
      </c>
      <c r="CK29" s="74">
        <v>18993.319798775294</v>
      </c>
      <c r="CL29" s="74">
        <v>18954.14683175664</v>
      </c>
      <c r="CM29" s="74">
        <v>19627.102597372937</v>
      </c>
      <c r="CN29" s="74">
        <v>20084.129102839441</v>
      </c>
      <c r="CO29" s="74">
        <v>20907.700588895466</v>
      </c>
      <c r="CP29" s="74">
        <v>20464.995386927025</v>
      </c>
      <c r="CQ29" s="83">
        <v>21015.281041753668</v>
      </c>
      <c r="CR29" s="74">
        <v>21080.543907788957</v>
      </c>
      <c r="CS29" s="74">
        <v>22388.212387792519</v>
      </c>
      <c r="CT29" s="76">
        <v>22828.224329684053</v>
      </c>
      <c r="CU29" s="74">
        <v>22693.689115891473</v>
      </c>
      <c r="CV29" s="74">
        <v>23799.730764878223</v>
      </c>
      <c r="CW29" s="27">
        <v>24071.591083733128</v>
      </c>
      <c r="CX29" s="27">
        <v>23694.552773514984</v>
      </c>
      <c r="CY29" s="33">
        <v>22392.404991029707</v>
      </c>
      <c r="CZ29" s="27">
        <v>21705.464724800651</v>
      </c>
      <c r="DA29" s="27">
        <v>21649.35278605319</v>
      </c>
      <c r="DB29" s="27">
        <v>21450.234003764308</v>
      </c>
      <c r="DC29" s="74">
        <v>20571.753763894027</v>
      </c>
      <c r="DD29" s="74">
        <v>20137.778302459257</v>
      </c>
      <c r="DE29" s="74">
        <v>20784.258843766031</v>
      </c>
      <c r="DF29" s="74">
        <v>21004.325718906821</v>
      </c>
      <c r="DG29" s="74">
        <v>20544.662112079011</v>
      </c>
      <c r="DH29" s="74">
        <v>21586.342938444504</v>
      </c>
    </row>
    <row r="30" spans="2:112" s="5" customFormat="1" x14ac:dyDescent="0.25">
      <c r="B30" s="48" t="s">
        <v>53</v>
      </c>
      <c r="C30" s="48" t="s">
        <v>5</v>
      </c>
      <c r="D30" s="48" t="s">
        <v>102</v>
      </c>
      <c r="E30" s="51">
        <v>561.32249649165465</v>
      </c>
      <c r="F30" s="51">
        <v>560.86378089532445</v>
      </c>
      <c r="G30" s="51">
        <v>579.81011669724762</v>
      </c>
      <c r="H30" s="51">
        <v>582.56241027522924</v>
      </c>
      <c r="I30" s="51">
        <v>595.85398197247707</v>
      </c>
      <c r="J30" s="51">
        <v>545.85398100862164</v>
      </c>
      <c r="K30" s="51">
        <v>611.60025059497627</v>
      </c>
      <c r="L30" s="51">
        <v>621.60025059295504</v>
      </c>
      <c r="M30" s="51">
        <v>633.35881284503705</v>
      </c>
      <c r="N30" s="51">
        <v>662.97798885955524</v>
      </c>
      <c r="O30" s="51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79">
        <v>1088.038434295252</v>
      </c>
      <c r="CH30" s="80">
        <v>1141.4500150911199</v>
      </c>
      <c r="CI30" s="80">
        <v>1184.7533465197034</v>
      </c>
      <c r="CJ30" s="80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66">
        <v>511.05577362538827</v>
      </c>
      <c r="CV30" s="66">
        <v>439.82226839538822</v>
      </c>
      <c r="CW30" s="27">
        <v>251.61954931527305</v>
      </c>
      <c r="CX30" s="33">
        <v>153.8585088159065</v>
      </c>
      <c r="CY30" s="33">
        <v>153.74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74">
        <v>94.510199198154254</v>
      </c>
      <c r="DH30" s="74">
        <v>61.32735249110322</v>
      </c>
    </row>
    <row r="31" spans="2:112" s="5" customFormat="1" x14ac:dyDescent="0.25">
      <c r="B31" s="48" t="s">
        <v>54</v>
      </c>
      <c r="C31" s="48" t="s">
        <v>6</v>
      </c>
      <c r="D31" s="48" t="s">
        <v>103</v>
      </c>
      <c r="E31" s="51">
        <v>134.97819200000001</v>
      </c>
      <c r="F31" s="51">
        <v>134.97819200000001</v>
      </c>
      <c r="G31" s="51">
        <v>138.97819200000001</v>
      </c>
      <c r="H31" s="51">
        <v>149.47869200000002</v>
      </c>
      <c r="I31" s="51">
        <v>149.47869200000002</v>
      </c>
      <c r="J31" s="51">
        <v>149.47869200000002</v>
      </c>
      <c r="K31" s="51">
        <v>81.142699999999991</v>
      </c>
      <c r="L31" s="51">
        <v>81.142699999999991</v>
      </c>
      <c r="M31" s="51">
        <v>127.5227</v>
      </c>
      <c r="N31" s="51">
        <v>179.41570000000002</v>
      </c>
      <c r="O31" s="51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2552.1645109465944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79">
        <v>2681.4776334285743</v>
      </c>
      <c r="CH31" s="80">
        <v>2852.1031651918888</v>
      </c>
      <c r="CI31" s="80">
        <v>2931.0986027743211</v>
      </c>
      <c r="CJ31" s="80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66">
        <v>2759.5492949058485</v>
      </c>
      <c r="CV31" s="66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998.08280010585895</v>
      </c>
      <c r="DF31" s="27">
        <v>1021.2159412559505</v>
      </c>
      <c r="DG31" s="74">
        <v>1012.7443257052809</v>
      </c>
      <c r="DH31" s="74">
        <v>810.0843236678727</v>
      </c>
    </row>
    <row r="32" spans="2:112" s="5" customFormat="1" x14ac:dyDescent="0.25">
      <c r="B32" s="48" t="s">
        <v>55</v>
      </c>
      <c r="C32" s="48" t="s">
        <v>7</v>
      </c>
      <c r="D32" s="48" t="s">
        <v>104</v>
      </c>
      <c r="E32" s="51">
        <v>11.450667268333332</v>
      </c>
      <c r="F32" s="51">
        <v>11.450667268333332</v>
      </c>
      <c r="G32" s="51">
        <v>11.450667268333332</v>
      </c>
      <c r="H32" s="51">
        <v>183.88269362062618</v>
      </c>
      <c r="I32" s="51">
        <v>281.38597423291907</v>
      </c>
      <c r="J32" s="51">
        <v>11.353627715211861</v>
      </c>
      <c r="K32" s="51">
        <v>11.321281197504701</v>
      </c>
      <c r="L32" s="51">
        <v>11.288934679797547</v>
      </c>
      <c r="M32" s="51">
        <v>122.32992800209038</v>
      </c>
      <c r="N32" s="51">
        <v>11.22424164438323</v>
      </c>
      <c r="O32" s="51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79">
        <v>1688.192</v>
      </c>
      <c r="CH32" s="80">
        <v>1688.192</v>
      </c>
      <c r="CI32" s="80">
        <v>1688.192</v>
      </c>
      <c r="CJ32" s="80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66">
        <v>774.71839999999997</v>
      </c>
      <c r="CV32" s="66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  <c r="DH32" s="74"/>
    </row>
    <row r="33" spans="2:112" s="5" customFormat="1" x14ac:dyDescent="0.25">
      <c r="B33" s="48" t="s">
        <v>56</v>
      </c>
      <c r="C33" s="48" t="s">
        <v>8</v>
      </c>
      <c r="D33" s="48" t="s">
        <v>105</v>
      </c>
      <c r="E33" s="51">
        <v>2498.3274040000001</v>
      </c>
      <c r="F33" s="51">
        <v>2498.3274040000001</v>
      </c>
      <c r="G33" s="51">
        <v>2498.3274040000001</v>
      </c>
      <c r="H33" s="51">
        <v>2491.2699819499999</v>
      </c>
      <c r="I33" s="51">
        <v>2484.2125599000001</v>
      </c>
      <c r="J33" s="51">
        <v>2477.1551378499998</v>
      </c>
      <c r="K33" s="51">
        <v>2470.0977158000005</v>
      </c>
      <c r="L33" s="51">
        <v>2463.0402937500003</v>
      </c>
      <c r="M33" s="51">
        <v>2455.9828717300002</v>
      </c>
      <c r="N33" s="51">
        <v>2448.9254496500002</v>
      </c>
      <c r="O33" s="51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4">
        <v>9386.8613392891402</v>
      </c>
      <c r="BY33" s="34">
        <v>9473.8199290060948</v>
      </c>
      <c r="BZ33" s="34">
        <v>9511.6040482358931</v>
      </c>
      <c r="CA33" s="34">
        <v>9573.699829906971</v>
      </c>
      <c r="CB33" s="34">
        <v>9427.4200725176597</v>
      </c>
      <c r="CC33" s="34">
        <v>9489.1484235279622</v>
      </c>
      <c r="CD33" s="34">
        <v>9451.9870874579192</v>
      </c>
      <c r="CE33" s="34">
        <v>9513.3480074579202</v>
      </c>
      <c r="CF33" s="30">
        <v>9574.5252124579201</v>
      </c>
      <c r="CG33" s="79">
        <v>9525.5771749967134</v>
      </c>
      <c r="CH33" s="80">
        <v>9586.3869493551174</v>
      </c>
      <c r="CI33" s="80">
        <v>9647.0130083831373</v>
      </c>
      <c r="CJ33" s="80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37">
        <v>9291.4515220699996</v>
      </c>
      <c r="CU33" s="66">
        <v>9291.4515220699996</v>
      </c>
      <c r="CV33" s="66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>
        <v>8924.7533595417426</v>
      </c>
      <c r="DE33" s="27">
        <v>8924.7533595417426</v>
      </c>
      <c r="DF33" s="27">
        <v>8924.7533595417426</v>
      </c>
      <c r="DG33" s="74">
        <v>8778.0740945304387</v>
      </c>
      <c r="DH33" s="74">
        <v>8778.0740945304387</v>
      </c>
    </row>
    <row r="34" spans="2:112" s="5" customFormat="1" x14ac:dyDescent="0.25">
      <c r="B34" s="52" t="s">
        <v>57</v>
      </c>
      <c r="C34" s="52" t="s">
        <v>9</v>
      </c>
      <c r="D34" s="52" t="s">
        <v>106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4">
        <v>819.27728812301211</v>
      </c>
      <c r="BY34" s="34">
        <v>831.38426199029959</v>
      </c>
      <c r="BZ34" s="34">
        <v>833.3825121962218</v>
      </c>
      <c r="CA34" s="34">
        <v>849.42806837689977</v>
      </c>
      <c r="CB34" s="34">
        <v>878.71401477000472</v>
      </c>
      <c r="CC34" s="34">
        <v>902.5211827455538</v>
      </c>
      <c r="CD34" s="34">
        <v>965.18651039523354</v>
      </c>
      <c r="CE34" s="34">
        <v>1046.7087772614323</v>
      </c>
      <c r="CF34" s="30">
        <v>1098.1987608182469</v>
      </c>
      <c r="CG34" s="79">
        <v>1136.8067653556402</v>
      </c>
      <c r="CH34" s="80">
        <v>1292.9690648084395</v>
      </c>
      <c r="CI34" s="80">
        <v>1399.1517630181534</v>
      </c>
      <c r="CJ34" s="80">
        <v>517.33630982553677</v>
      </c>
      <c r="CK34" s="27">
        <v>805.89196902676451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37">
        <v>1643.4831445335451</v>
      </c>
      <c r="CU34" s="66">
        <v>1369.5550185440809</v>
      </c>
      <c r="CV34" s="66">
        <v>957.37989165524732</v>
      </c>
      <c r="CW34" s="84">
        <v>45.27505357543312</v>
      </c>
      <c r="CX34" s="74">
        <v>107.49137259296984</v>
      </c>
      <c r="CY34" s="74">
        <v>108.44689445508986</v>
      </c>
      <c r="CZ34" s="74">
        <v>149.40638163009984</v>
      </c>
      <c r="DA34" s="74">
        <v>25.068193351180003</v>
      </c>
      <c r="DB34" s="74">
        <v>122.56928162435307</v>
      </c>
      <c r="DC34" s="74">
        <v>496.42798374984</v>
      </c>
      <c r="DD34" s="74">
        <v>462.96343571638999</v>
      </c>
      <c r="DE34" s="74">
        <v>400.29197575730007</v>
      </c>
      <c r="DF34" s="74">
        <v>403.66314082670004</v>
      </c>
      <c r="DG34" s="74">
        <v>429.42498651648003</v>
      </c>
      <c r="DH34" s="74">
        <v>320.06976599024006</v>
      </c>
    </row>
    <row r="35" spans="2:112" s="5" customFormat="1" x14ac:dyDescent="0.25">
      <c r="B35" s="52" t="s">
        <v>58</v>
      </c>
      <c r="C35" s="52" t="s">
        <v>10</v>
      </c>
      <c r="D35" s="52" t="s">
        <v>107</v>
      </c>
      <c r="E35" s="51">
        <v>103.05468627530001</v>
      </c>
      <c r="F35" s="51">
        <v>103.51634249592001</v>
      </c>
      <c r="G35" s="51">
        <v>114.52666384998001</v>
      </c>
      <c r="H35" s="51">
        <v>118.82820634341002</v>
      </c>
      <c r="I35" s="51">
        <v>133.3090845271</v>
      </c>
      <c r="J35" s="51">
        <v>136.26849739900001</v>
      </c>
      <c r="K35" s="51">
        <v>131.36259712863998</v>
      </c>
      <c r="L35" s="51">
        <v>180.02378301710002</v>
      </c>
      <c r="M35" s="51">
        <v>186.24665496355999</v>
      </c>
      <c r="N35" s="51">
        <v>165.88868852546003</v>
      </c>
      <c r="O35" s="51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4">
        <v>1927.5042452731552</v>
      </c>
      <c r="BY35" s="34">
        <v>1925.0292733781669</v>
      </c>
      <c r="BZ35" s="34">
        <v>1911.0085539544798</v>
      </c>
      <c r="CA35" s="34">
        <v>1889.5749772913975</v>
      </c>
      <c r="CB35" s="34">
        <v>1656.1217935486334</v>
      </c>
      <c r="CC35" s="34">
        <v>1528.794617580194</v>
      </c>
      <c r="CD35" s="34">
        <v>1524.2555537567355</v>
      </c>
      <c r="CE35" s="34">
        <v>1607.9918696930845</v>
      </c>
      <c r="CF35" s="30">
        <v>1637.128472559333</v>
      </c>
      <c r="CG35" s="79">
        <v>1688.777984476922</v>
      </c>
      <c r="CH35" s="80">
        <v>1808.4892321293594</v>
      </c>
      <c r="CI35" s="80">
        <v>1941.3643225393432</v>
      </c>
      <c r="CJ35" s="80">
        <v>2736.842329224954</v>
      </c>
      <c r="CK35" s="27">
        <v>2517.7711907252938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37">
        <v>1801.3630741815623</v>
      </c>
      <c r="CU35" s="66">
        <v>1771.9008108928824</v>
      </c>
      <c r="CV35" s="70">
        <v>1642.4195397469355</v>
      </c>
      <c r="CW35" s="74">
        <v>2459.8358710985226</v>
      </c>
      <c r="CX35" s="74">
        <v>2307.5843338470258</v>
      </c>
      <c r="CY35" s="74">
        <v>2218.464114118512</v>
      </c>
      <c r="CZ35" s="74">
        <v>2005.2750484776941</v>
      </c>
      <c r="DA35" s="74">
        <v>1851.5793962106218</v>
      </c>
      <c r="DB35" s="74">
        <v>1677.4874530234886</v>
      </c>
      <c r="DC35" s="74">
        <v>1512.0992111537846</v>
      </c>
      <c r="DD35" s="74">
        <v>1468.3840870291494</v>
      </c>
      <c r="DE35" s="74">
        <v>1484.6672280999817</v>
      </c>
      <c r="DF35" s="74">
        <v>1568.3193579859137</v>
      </c>
      <c r="DG35" s="74">
        <v>1511.3108033910573</v>
      </c>
      <c r="DH35" s="74">
        <v>1350.284216229802</v>
      </c>
    </row>
    <row r="36" spans="2:112" s="5" customFormat="1" x14ac:dyDescent="0.25">
      <c r="B36" s="48" t="s">
        <v>59</v>
      </c>
      <c r="C36" s="48" t="s">
        <v>11</v>
      </c>
      <c r="D36" s="48" t="s">
        <v>108</v>
      </c>
      <c r="E36" s="51">
        <v>0</v>
      </c>
      <c r="F36" s="51">
        <v>0</v>
      </c>
      <c r="G36" s="51">
        <v>12.737998800000002</v>
      </c>
      <c r="H36" s="51">
        <v>12.737998800000002</v>
      </c>
      <c r="I36" s="51">
        <v>12.737998800000002</v>
      </c>
      <c r="J36" s="51">
        <v>12.737998800000002</v>
      </c>
      <c r="K36" s="51">
        <v>12.737998800000002</v>
      </c>
      <c r="L36" s="51">
        <v>0</v>
      </c>
      <c r="M36" s="51">
        <v>0</v>
      </c>
      <c r="N36" s="51">
        <v>0</v>
      </c>
      <c r="O36" s="51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4">
        <v>0</v>
      </c>
      <c r="BY36" s="34">
        <v>71.295393250382205</v>
      </c>
      <c r="BZ36" s="34">
        <v>102.3459542876286</v>
      </c>
      <c r="CA36" s="34">
        <v>79.942382069057473</v>
      </c>
      <c r="CB36" s="34">
        <v>54.356696706230302</v>
      </c>
      <c r="CC36" s="34">
        <v>58.526604018672906</v>
      </c>
      <c r="CD36" s="34">
        <v>55.450239183329082</v>
      </c>
      <c r="CE36" s="34">
        <v>54.349181043173225</v>
      </c>
      <c r="CF36" s="30">
        <v>65.599495564433482</v>
      </c>
      <c r="CG36" s="77">
        <v>82.928079277844375</v>
      </c>
      <c r="CH36" s="80">
        <v>52.392903207889759</v>
      </c>
      <c r="CI36" s="80">
        <v>33.783298716950689</v>
      </c>
      <c r="CJ36" s="80">
        <v>60.110190963857171</v>
      </c>
      <c r="CK36" s="27">
        <v>98.761631838113829</v>
      </c>
      <c r="CL36" s="27">
        <v>94.2676316384279</v>
      </c>
      <c r="CM36" s="27">
        <v>126.58170839827824</v>
      </c>
      <c r="CN36" s="27">
        <v>168.03770330716566</v>
      </c>
      <c r="CO36" s="27">
        <v>137.05786625295443</v>
      </c>
      <c r="CP36" s="27">
        <v>125.12507280038388</v>
      </c>
      <c r="CQ36" s="27">
        <v>127.44921933099262</v>
      </c>
      <c r="CR36" s="27">
        <v>142.46141619594147</v>
      </c>
      <c r="CS36" s="27">
        <v>148.64074766060787</v>
      </c>
      <c r="CT36" s="37">
        <v>197.19306882841903</v>
      </c>
      <c r="CU36" s="66">
        <v>230.32500164759625</v>
      </c>
      <c r="CV36" s="66">
        <v>134.92827963514404</v>
      </c>
      <c r="CW36" s="27">
        <v>143.85383486612591</v>
      </c>
      <c r="CX36" s="27">
        <v>141.18476087303699</v>
      </c>
      <c r="CY36" s="27">
        <v>185.13779353671873</v>
      </c>
      <c r="CZ36" s="27">
        <v>494.93866689699519</v>
      </c>
      <c r="DA36" s="27">
        <v>80.833384879066358</v>
      </c>
      <c r="DB36" s="27">
        <v>136.15729607775066</v>
      </c>
      <c r="DC36" s="27">
        <v>119.79511434106509</v>
      </c>
      <c r="DD36" s="27">
        <v>143.44756474482193</v>
      </c>
      <c r="DE36" s="27">
        <v>157.37080154547112</v>
      </c>
      <c r="DF36" s="27">
        <v>184.34085129442045</v>
      </c>
      <c r="DG36" s="74">
        <v>200.0652981981095</v>
      </c>
      <c r="DH36" s="74">
        <v>191.35820254495999</v>
      </c>
    </row>
    <row r="37" spans="2:112" s="5" customFormat="1" x14ac:dyDescent="0.25">
      <c r="B37" s="48" t="s">
        <v>60</v>
      </c>
      <c r="C37" s="48" t="s">
        <v>12</v>
      </c>
      <c r="D37" s="48" t="s">
        <v>109</v>
      </c>
      <c r="E37" s="51">
        <v>205.17039405808484</v>
      </c>
      <c r="F37" s="51">
        <v>214.03778790466649</v>
      </c>
      <c r="G37" s="51">
        <v>282.17689581825891</v>
      </c>
      <c r="H37" s="51">
        <v>286.79978715881032</v>
      </c>
      <c r="I37" s="51">
        <v>352.13780529583789</v>
      </c>
      <c r="J37" s="51">
        <v>387.89122968117653</v>
      </c>
      <c r="K37" s="51">
        <v>387.80316977789539</v>
      </c>
      <c r="L37" s="51">
        <v>393.91958176109284</v>
      </c>
      <c r="M37" s="51">
        <v>404.49161027191661</v>
      </c>
      <c r="N37" s="51">
        <v>384.64381669069115</v>
      </c>
      <c r="O37" s="51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1601.0032638680684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4">
        <v>3011.698128729714</v>
      </c>
      <c r="BY37" s="34">
        <v>3069.614655115714</v>
      </c>
      <c r="BZ37" s="34">
        <v>3078.0294938340567</v>
      </c>
      <c r="CA37" s="34">
        <v>3097.1971583626646</v>
      </c>
      <c r="CB37" s="34">
        <v>3123.7871883726107</v>
      </c>
      <c r="CC37" s="34">
        <v>3198.2700544507948</v>
      </c>
      <c r="CD37" s="34">
        <v>3284.7716521630255</v>
      </c>
      <c r="CE37" s="34">
        <v>3553.64558274093</v>
      </c>
      <c r="CF37" s="30">
        <v>3662.4959210416055</v>
      </c>
      <c r="CG37" s="79">
        <v>3802.0182141517275</v>
      </c>
      <c r="CH37" s="80">
        <v>4251.9513321476134</v>
      </c>
      <c r="CI37" s="80">
        <v>4596.0587613531152</v>
      </c>
      <c r="CJ37" s="80">
        <v>4606.4596688326383</v>
      </c>
      <c r="CK37" s="27">
        <v>5189.131306774967</v>
      </c>
      <c r="CL37" s="27">
        <v>5374.4669456591946</v>
      </c>
      <c r="CM37" s="27">
        <v>5798.0665795102414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6194.3822880864709</v>
      </c>
      <c r="CS37" s="27">
        <v>6146.5871136664728</v>
      </c>
      <c r="CT37" s="37">
        <v>6131.1009326299063</v>
      </c>
      <c r="CU37" s="66">
        <v>5994.2537439179023</v>
      </c>
      <c r="CV37" s="66">
        <v>5799.9921050136736</v>
      </c>
      <c r="CW37" s="27">
        <v>5668.119239695634</v>
      </c>
      <c r="CX37" s="27">
        <v>5414.5699658490894</v>
      </c>
      <c r="CY37" s="27">
        <v>4762.0374063555746</v>
      </c>
      <c r="CZ37" s="27">
        <v>4227.2777437787454</v>
      </c>
      <c r="DA37" s="27">
        <v>3980.9903910383096</v>
      </c>
      <c r="DB37" s="27">
        <v>3787.8863114578062</v>
      </c>
      <c r="DC37" s="27">
        <v>3075.8765629263867</v>
      </c>
      <c r="DD37" s="74">
        <v>3066.484760991199</v>
      </c>
      <c r="DE37" s="74">
        <v>3230.7481574745771</v>
      </c>
      <c r="DF37" s="74">
        <v>3300.2367776562114</v>
      </c>
      <c r="DG37" s="74">
        <v>3319.0498444985687</v>
      </c>
      <c r="DH37" s="74">
        <v>3249.4825854457313</v>
      </c>
    </row>
    <row r="38" spans="2:112" s="5" customFormat="1" x14ac:dyDescent="0.25">
      <c r="B38" s="48"/>
      <c r="C38" s="48" t="s">
        <v>208</v>
      </c>
      <c r="D38" s="48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4">
        <v>588.14831200000003</v>
      </c>
      <c r="BY38" s="34">
        <v>119.73394333</v>
      </c>
      <c r="BZ38" s="34">
        <v>232.96826937999998</v>
      </c>
      <c r="CA38" s="34">
        <v>394.4010371</v>
      </c>
      <c r="CB38" s="34">
        <v>302.74830287000003</v>
      </c>
      <c r="CC38" s="34">
        <v>384.68192608999999</v>
      </c>
      <c r="CD38" s="34">
        <v>631.94841489999988</v>
      </c>
      <c r="CE38" s="34">
        <v>960.90790865999986</v>
      </c>
      <c r="CF38" s="30">
        <v>1226.2294696899999</v>
      </c>
      <c r="CG38" s="79">
        <v>1312.6800682999997</v>
      </c>
      <c r="CH38" s="80">
        <v>1427.2228803799997</v>
      </c>
      <c r="CI38" s="80">
        <v>1990.1108735199996</v>
      </c>
      <c r="CJ38" s="80">
        <v>2252.6361838599996</v>
      </c>
      <c r="CK38" s="27">
        <v>1690.3854426600003</v>
      </c>
      <c r="CL38" s="27">
        <v>1441.0397917400003</v>
      </c>
      <c r="CM38" s="27">
        <v>1525.3437506600003</v>
      </c>
      <c r="CN38" s="27">
        <v>1930.6130894400001</v>
      </c>
      <c r="CO38" s="27">
        <v>2087.2774796600002</v>
      </c>
      <c r="CP38" s="27">
        <v>2100.8235147300002</v>
      </c>
      <c r="CQ38" s="27">
        <v>2531.5939547799999</v>
      </c>
      <c r="CR38" s="27">
        <v>2798.4420681900001</v>
      </c>
      <c r="CS38" s="27">
        <v>2791.5371076100005</v>
      </c>
      <c r="CT38" s="37">
        <v>3082.4924554100007</v>
      </c>
      <c r="CU38" s="66">
        <v>3429.2301742500008</v>
      </c>
      <c r="CV38" s="66">
        <v>4942.3030777700014</v>
      </c>
      <c r="CW38" s="27">
        <v>4798.3066306400015</v>
      </c>
      <c r="CX38" s="27">
        <v>5098.2169050200018</v>
      </c>
      <c r="CY38" s="27">
        <v>4837.771048470001</v>
      </c>
      <c r="CZ38" s="27">
        <v>5027.0110501500003</v>
      </c>
      <c r="DA38" s="27">
        <v>5613.4151510000002</v>
      </c>
      <c r="DB38" s="27">
        <v>5964.1149232199996</v>
      </c>
      <c r="DC38" s="74">
        <v>6195.5736260099993</v>
      </c>
      <c r="DD38" s="74">
        <v>5905.2319920399987</v>
      </c>
      <c r="DE38" s="74">
        <v>6383.8272100499989</v>
      </c>
      <c r="DF38" s="74">
        <v>6614.3407968099991</v>
      </c>
      <c r="DG38" s="74">
        <v>6345.7493299899998</v>
      </c>
      <c r="DH38" s="74">
        <v>7461.9919965500003</v>
      </c>
    </row>
    <row r="39" spans="2:112" s="5" customFormat="1" x14ac:dyDescent="0.25">
      <c r="B39" s="48" t="s">
        <v>61</v>
      </c>
      <c r="C39" s="48" t="s">
        <v>3</v>
      </c>
      <c r="D39" s="48" t="s">
        <v>110</v>
      </c>
      <c r="E39" s="51">
        <v>1.1286493900000001</v>
      </c>
      <c r="F39" s="51">
        <v>1.1352586499999999</v>
      </c>
      <c r="G39" s="51">
        <v>1.11145172</v>
      </c>
      <c r="H39" s="51">
        <v>1.11145172</v>
      </c>
      <c r="I39" s="51">
        <v>1.08876298</v>
      </c>
      <c r="J39" s="51">
        <v>1.0654151999999999</v>
      </c>
      <c r="K39" s="51">
        <v>1.0654151999999999</v>
      </c>
      <c r="L39" s="51">
        <v>1.0483954200000001</v>
      </c>
      <c r="M39" s="51">
        <v>1.03548906</v>
      </c>
      <c r="N39" s="51">
        <v>1.0414679200000001</v>
      </c>
      <c r="O39" s="51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4">
        <v>0.3404537708</v>
      </c>
      <c r="BY39" s="34">
        <v>0.33991797839999999</v>
      </c>
      <c r="BZ39" s="34">
        <v>0.34101776279999996</v>
      </c>
      <c r="CA39" s="34">
        <v>0.33629432979999996</v>
      </c>
      <c r="CB39" s="34">
        <v>0.33495484879999998</v>
      </c>
      <c r="CC39" s="34">
        <v>0.33410886080000002</v>
      </c>
      <c r="CD39" s="34">
        <v>0.3379581062</v>
      </c>
      <c r="CE39" s="34">
        <v>0.34816636140000001</v>
      </c>
      <c r="CF39" s="34">
        <v>0.36050368640000002</v>
      </c>
      <c r="CG39" s="79">
        <v>0.38094839639999994</v>
      </c>
      <c r="CH39" s="80">
        <v>0.40996578479999995</v>
      </c>
      <c r="CI39" s="80">
        <v>0</v>
      </c>
      <c r="CJ39" s="80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37"/>
      <c r="CU39" s="66"/>
      <c r="CV39" s="66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74"/>
    </row>
    <row r="40" spans="2:112" s="5" customFormat="1" x14ac:dyDescent="0.25">
      <c r="B40" s="48" t="s">
        <v>62</v>
      </c>
      <c r="C40" s="48" t="s">
        <v>4</v>
      </c>
      <c r="D40" s="48" t="s">
        <v>111</v>
      </c>
      <c r="E40" s="51">
        <v>1.5747498958999999</v>
      </c>
      <c r="F40" s="51">
        <v>1.5726267529600002</v>
      </c>
      <c r="G40" s="51">
        <v>1.8751525338999999</v>
      </c>
      <c r="H40" s="51">
        <v>1.9271434249299999</v>
      </c>
      <c r="I40" s="51">
        <v>2.2273285245199999</v>
      </c>
      <c r="J40" s="51">
        <v>2.2912534588</v>
      </c>
      <c r="K40" s="51">
        <v>2.2767401092399999</v>
      </c>
      <c r="L40" s="51">
        <v>2.3085203487999997</v>
      </c>
      <c r="M40" s="51">
        <v>2.3295428621599998</v>
      </c>
      <c r="N40" s="51">
        <v>2.0973163296999995</v>
      </c>
      <c r="O40" s="51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4">
        <v>4.7194659899338776</v>
      </c>
      <c r="BY40" s="34">
        <v>4.7209347419238687</v>
      </c>
      <c r="BZ40" s="34">
        <v>4.7394304600903325</v>
      </c>
      <c r="CA40" s="34">
        <v>4.6769511101384831</v>
      </c>
      <c r="CB40" s="34">
        <v>4.6627069038116753</v>
      </c>
      <c r="CC40" s="34">
        <v>4.6473467048351651</v>
      </c>
      <c r="CD40" s="34">
        <v>4.698845595284288</v>
      </c>
      <c r="CE40" s="34">
        <v>4.8121751753588455</v>
      </c>
      <c r="CF40" s="34">
        <v>4.9515154027262893</v>
      </c>
      <c r="CG40" s="34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37">
        <v>6.2671890353599986</v>
      </c>
      <c r="CU40" s="66">
        <v>6.3442396475399976</v>
      </c>
      <c r="CV40" s="66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>
        <v>3.7390730051899985</v>
      </c>
      <c r="DE40" s="27">
        <v>3.8396461420999985</v>
      </c>
      <c r="DF40" s="27">
        <v>4.012479964489998</v>
      </c>
      <c r="DG40" s="27">
        <v>3.7955698390999988</v>
      </c>
      <c r="DH40" s="74">
        <v>3.6453219580599985</v>
      </c>
    </row>
    <row r="41" spans="2:112" s="5" customFormat="1" x14ac:dyDescent="0.25">
      <c r="B41" s="48" t="s">
        <v>77</v>
      </c>
      <c r="C41" s="48" t="s">
        <v>21</v>
      </c>
      <c r="D41" s="48" t="s">
        <v>112</v>
      </c>
      <c r="E41" s="51">
        <v>209.99761454325861</v>
      </c>
      <c r="F41" s="51">
        <v>202.034105357763</v>
      </c>
      <c r="G41" s="51">
        <v>238.08933427761897</v>
      </c>
      <c r="H41" s="51">
        <v>250.96723868554341</v>
      </c>
      <c r="I41" s="51">
        <v>300.74997322193855</v>
      </c>
      <c r="J41" s="51">
        <v>353.13711182782606</v>
      </c>
      <c r="K41" s="51">
        <v>356.25991161246372</v>
      </c>
      <c r="L41" s="51">
        <v>360.16370896425877</v>
      </c>
      <c r="M41" s="51">
        <v>350.54115812377404</v>
      </c>
      <c r="N41" s="51">
        <v>303.85079255160844</v>
      </c>
      <c r="O41" s="51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2589.4014792251655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4">
        <v>3410.731282686937</v>
      </c>
      <c r="BY41" s="34">
        <v>3287.5019026804666</v>
      </c>
      <c r="BZ41" s="34">
        <v>3246.9301050186323</v>
      </c>
      <c r="CA41" s="34">
        <v>3201.1040266012669</v>
      </c>
      <c r="CB41" s="34">
        <v>3215.8306947229357</v>
      </c>
      <c r="CC41" s="34">
        <v>3238.1664329802366</v>
      </c>
      <c r="CD41" s="34">
        <v>3309.2157639225375</v>
      </c>
      <c r="CE41" s="34">
        <v>3571.0440503649124</v>
      </c>
      <c r="CF41" s="30">
        <v>3669.8167173324127</v>
      </c>
      <c r="CG41" s="34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37">
        <v>4692.6540798894057</v>
      </c>
      <c r="CU41" s="66">
        <v>4633.103136605695</v>
      </c>
      <c r="CV41" s="66">
        <v>4544.7736915105734</v>
      </c>
      <c r="CW41" s="27">
        <v>4480.4988200820317</v>
      </c>
      <c r="CX41" s="27">
        <v>4321.1315048597125</v>
      </c>
      <c r="CY41" s="27">
        <v>4287.5209523548747</v>
      </c>
      <c r="CZ41" s="27">
        <v>4102.0032132618553</v>
      </c>
      <c r="DA41" s="27">
        <v>3905.0403771956608</v>
      </c>
      <c r="DB41" s="27">
        <v>3761.1151063710959</v>
      </c>
      <c r="DC41" s="27">
        <v>3506.4870851193964</v>
      </c>
      <c r="DD41" s="74">
        <v>3526.7631139216846</v>
      </c>
      <c r="DE41" s="74">
        <v>3757.6753894698541</v>
      </c>
      <c r="DF41" s="74">
        <v>4225.6805873578051</v>
      </c>
      <c r="DG41" s="74">
        <v>4305.8545383122737</v>
      </c>
      <c r="DH41" s="74">
        <v>4272.9817294422564</v>
      </c>
    </row>
    <row r="42" spans="2:112" s="5" customFormat="1" x14ac:dyDescent="0.25">
      <c r="B42" s="48" t="s">
        <v>78</v>
      </c>
      <c r="C42" s="48" t="s">
        <v>22</v>
      </c>
      <c r="D42" s="48" t="s">
        <v>113</v>
      </c>
      <c r="E42" s="51">
        <v>3.3402501040999999</v>
      </c>
      <c r="F42" s="51">
        <v>3.3833732470399998</v>
      </c>
      <c r="G42" s="51">
        <v>4.4708474660999995</v>
      </c>
      <c r="H42" s="51">
        <v>4.82985657507</v>
      </c>
      <c r="I42" s="51">
        <v>5.9196714754799995</v>
      </c>
      <c r="J42" s="51">
        <v>6.1387465411999997</v>
      </c>
      <c r="K42" s="51">
        <v>6.299259890760001</v>
      </c>
      <c r="L42" s="51">
        <v>6.6114796511999998</v>
      </c>
      <c r="M42" s="51">
        <v>6.8544571378399999</v>
      </c>
      <c r="N42" s="51">
        <v>6.1376836703000004</v>
      </c>
      <c r="O42" s="51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4">
        <v>19.924312635620002</v>
      </c>
      <c r="BY42" s="34">
        <v>19.895174492759999</v>
      </c>
      <c r="BZ42" s="34">
        <v>19.959766673565241</v>
      </c>
      <c r="CA42" s="34">
        <v>19.685982354050434</v>
      </c>
      <c r="CB42" s="34">
        <v>19.617515098858917</v>
      </c>
      <c r="CC42" s="34">
        <v>19.569326780542866</v>
      </c>
      <c r="CD42" s="34">
        <v>19.796424577548905</v>
      </c>
      <c r="CE42" s="34">
        <v>20.399032114589961</v>
      </c>
      <c r="CF42" s="34">
        <v>21.123466865475741</v>
      </c>
      <c r="CG42" s="34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37">
        <v>34.523707965070003</v>
      </c>
      <c r="CU42" s="66">
        <v>35.07870185414</v>
      </c>
      <c r="CV42" s="66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>
        <v>29.110970257050003</v>
      </c>
      <c r="DE42" s="27">
        <v>31.161606013019998</v>
      </c>
      <c r="DF42" s="27">
        <v>33.851968859240003</v>
      </c>
      <c r="DG42" s="27">
        <v>34.014444395400005</v>
      </c>
      <c r="DH42" s="74">
        <v>33.534966766290005</v>
      </c>
    </row>
    <row r="43" spans="2:112" s="5" customFormat="1" x14ac:dyDescent="0.25">
      <c r="B43" s="48" t="s">
        <v>63</v>
      </c>
      <c r="C43" s="48" t="s">
        <v>83</v>
      </c>
      <c r="D43" s="48" t="s">
        <v>114</v>
      </c>
      <c r="E43" s="51">
        <v>329.86258367970788</v>
      </c>
      <c r="F43" s="51">
        <v>330.35367769230805</v>
      </c>
      <c r="G43" s="51">
        <v>342.57471502966808</v>
      </c>
      <c r="H43" s="51">
        <v>364.67327604690809</v>
      </c>
      <c r="I43" s="51">
        <v>388.08205627766802</v>
      </c>
      <c r="J43" s="51">
        <v>733.30433127679339</v>
      </c>
      <c r="K43" s="51">
        <v>757.76707779108347</v>
      </c>
      <c r="L43" s="51">
        <v>803.85297553994349</v>
      </c>
      <c r="M43" s="51">
        <v>828.74404852682062</v>
      </c>
      <c r="N43" s="51">
        <v>852.72024202854982</v>
      </c>
      <c r="O43" s="51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4">
        <v>1418.3946311023894</v>
      </c>
      <c r="BY43" s="34">
        <v>51.983273559532357</v>
      </c>
      <c r="BZ43" s="34">
        <v>51.488545588891817</v>
      </c>
      <c r="CA43" s="34">
        <v>97.14164093518221</v>
      </c>
      <c r="CB43" s="34">
        <v>307.35633881750704</v>
      </c>
      <c r="CC43" s="34">
        <v>208.1329795445026</v>
      </c>
      <c r="CD43" s="34">
        <v>86.544646160824186</v>
      </c>
      <c r="CE43" s="34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37">
        <v>1186.5979839286451</v>
      </c>
      <c r="CU43" s="66">
        <v>629.56703763287828</v>
      </c>
      <c r="CV43" s="66">
        <v>1410.6834983903118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>
        <v>264.03726586532429</v>
      </c>
      <c r="DE43" s="27">
        <v>249.23181551094848</v>
      </c>
      <c r="DF43" s="27">
        <v>489.08652076660144</v>
      </c>
      <c r="DG43" s="27">
        <v>261.43318040532142</v>
      </c>
      <c r="DH43" s="74">
        <v>517.30918026478923</v>
      </c>
    </row>
    <row r="44" spans="2:112" s="5" customFormat="1" x14ac:dyDescent="0.25">
      <c r="B44" s="48"/>
      <c r="C44" s="48" t="s">
        <v>221</v>
      </c>
      <c r="D44" s="4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4"/>
      <c r="BY44" s="34">
        <v>22.94026573</v>
      </c>
      <c r="BZ44" s="34">
        <v>100.75988617</v>
      </c>
      <c r="CA44" s="34">
        <v>303.37076704999993</v>
      </c>
      <c r="CB44" s="34">
        <v>426.84738034000003</v>
      </c>
      <c r="CC44" s="34">
        <v>307.85577878000004</v>
      </c>
      <c r="CD44" s="34">
        <v>291.82128521000004</v>
      </c>
      <c r="CE44" s="34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68">
        <v>745.54471105999994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425.61770736</v>
      </c>
      <c r="CQ44" s="27">
        <v>339.52734437999999</v>
      </c>
      <c r="CR44" s="27">
        <v>563.86872688999995</v>
      </c>
      <c r="CS44" s="27">
        <v>633.50221127999998</v>
      </c>
      <c r="CT44" s="37">
        <v>429.18260045</v>
      </c>
      <c r="CU44" s="66">
        <v>509.59939400000002</v>
      </c>
      <c r="CV44" s="66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>
        <v>856.80503450000003</v>
      </c>
      <c r="DE44" s="27">
        <v>183.24390712000002</v>
      </c>
      <c r="DF44" s="74">
        <v>591.38800416999993</v>
      </c>
      <c r="DG44" s="74">
        <v>856.6789688099999</v>
      </c>
      <c r="DH44" s="74">
        <v>774.20009915999992</v>
      </c>
    </row>
    <row r="45" spans="2:112" s="5" customFormat="1" x14ac:dyDescent="0.25">
      <c r="B45" s="48" t="s">
        <v>79</v>
      </c>
      <c r="C45" s="48" t="s">
        <v>123</v>
      </c>
      <c r="D45" s="48" t="s">
        <v>115</v>
      </c>
      <c r="E45" s="51">
        <v>28.402419240909463</v>
      </c>
      <c r="F45" s="51">
        <v>37.84369590283525</v>
      </c>
      <c r="G45" s="51">
        <v>49.930284211939835</v>
      </c>
      <c r="H45" s="51">
        <v>61.527954475471304</v>
      </c>
      <c r="I45" s="51">
        <v>74.725349072156405</v>
      </c>
      <c r="J45" s="51">
        <v>88.199821067117568</v>
      </c>
      <c r="K45" s="51">
        <v>100.09645348503365</v>
      </c>
      <c r="L45" s="51">
        <v>110.36487729053752</v>
      </c>
      <c r="M45" s="51">
        <v>120.65226994069725</v>
      </c>
      <c r="N45" s="51">
        <v>129.94290656240969</v>
      </c>
      <c r="O45" s="51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30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4">
        <v>727.05802280290243</v>
      </c>
      <c r="BY45" s="34">
        <v>33.751208149939075</v>
      </c>
      <c r="BZ45" s="34">
        <v>35.660726152139262</v>
      </c>
      <c r="CA45" s="34">
        <v>47.831202581186666</v>
      </c>
      <c r="CB45" s="34">
        <v>244.83323277498374</v>
      </c>
      <c r="CC45" s="34">
        <v>25.071535195753171</v>
      </c>
      <c r="CD45" s="34">
        <v>125.48935992643261</v>
      </c>
      <c r="CE45" s="34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37">
        <v>289.76913832220293</v>
      </c>
      <c r="CU45" s="66">
        <v>293.58802290091649</v>
      </c>
      <c r="CV45" s="66">
        <v>264.48123238939792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>
        <v>34.285254191460822</v>
      </c>
      <c r="DE45" s="27">
        <v>37.691433728928715</v>
      </c>
      <c r="DF45" s="27">
        <v>38.753167261953045</v>
      </c>
      <c r="DG45" s="27">
        <v>165.19286542121216</v>
      </c>
      <c r="DH45" s="74">
        <v>47.508777850689349</v>
      </c>
    </row>
    <row r="46" spans="2:112" s="5" customFormat="1" x14ac:dyDescent="0.25">
      <c r="C46" s="4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73"/>
    </row>
    <row r="47" spans="2:112" s="5" customFormat="1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38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2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8"/>
      <c r="Q48" s="31"/>
      <c r="R48" s="31"/>
      <c r="S48" s="31"/>
      <c r="T48" s="31"/>
      <c r="U48" s="31"/>
      <c r="V48" s="31"/>
      <c r="W48" s="31"/>
      <c r="X48" s="31"/>
      <c r="Y48" s="36"/>
      <c r="Z48" s="31"/>
      <c r="AA48" s="31"/>
      <c r="AB48" s="39"/>
      <c r="AC48" s="31"/>
      <c r="AD48" s="31"/>
      <c r="AE48" s="31"/>
      <c r="AF48" s="31"/>
      <c r="AG48" s="31"/>
      <c r="AH48" s="31"/>
      <c r="AI48" s="31"/>
      <c r="AJ48" s="40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53"/>
      <c r="AC49" s="26"/>
      <c r="AD49" s="26"/>
      <c r="AE49" s="26"/>
      <c r="AF49" s="26"/>
      <c r="AG49" s="26"/>
      <c r="AH49" s="26"/>
      <c r="AI49" s="26"/>
      <c r="AJ49" s="54"/>
      <c r="AQ49" s="5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53"/>
      <c r="AC50" s="26"/>
      <c r="AD50" s="26"/>
      <c r="AE50" s="26"/>
      <c r="AF50" s="26"/>
      <c r="AG50" s="26"/>
      <c r="AH50" s="26"/>
      <c r="AI50" s="2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CM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Radjin Wens</cp:lastModifiedBy>
  <cp:lastPrinted>2022-08-01T17:36:14Z</cp:lastPrinted>
  <dcterms:created xsi:type="dcterms:W3CDTF">2017-02-03T11:24:08Z</dcterms:created>
  <dcterms:modified xsi:type="dcterms:W3CDTF">2025-02-06T17:22:42Z</dcterms:modified>
</cp:coreProperties>
</file>